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80" activeTab="0"/>
  </bookViews>
  <sheets>
    <sheet name="入札内訳書" sheetId="1" r:id="rId1"/>
    <sheet name="入札書" sheetId="2" r:id="rId2"/>
  </sheets>
  <definedNames>
    <definedName name="_xlnm.Print_Area" localSheetId="0">'入札内訳書'!$A$1:$P$35</definedName>
  </definedNames>
  <calcPr fullCalcOnLoad="1"/>
</workbook>
</file>

<file path=xl/sharedStrings.xml><?xml version="1.0" encoding="utf-8"?>
<sst xmlns="http://schemas.openxmlformats.org/spreadsheetml/2006/main" count="80" uniqueCount="58">
  <si>
    <t>Ａ．直接工事費</t>
  </si>
  <si>
    <t>円</t>
  </si>
  <si>
    <t>拾</t>
  </si>
  <si>
    <t>百</t>
  </si>
  <si>
    <t>千</t>
  </si>
  <si>
    <t>万</t>
  </si>
  <si>
    <t>億</t>
  </si>
  <si>
    <t>内　　  訳</t>
  </si>
  <si>
    <t>入　札　内　訳　書</t>
  </si>
  <si>
    <t>Ｂ．諸経費等一式</t>
  </si>
  <si>
    <t>工　  事  　名</t>
  </si>
  <si>
    <t>（Ａ）</t>
  </si>
  <si>
    <t>（Ｂ）</t>
  </si>
  <si>
    <t>（Ａ＋Ｂ）</t>
  </si>
  <si>
    <t>金    額（税抜）</t>
  </si>
  <si>
    <t>（共通仮設費・一般管理費・現場経費等）</t>
  </si>
  <si>
    <t>小　　　　計</t>
  </si>
  <si>
    <t>㊞</t>
  </si>
  <si>
    <t>殿</t>
  </si>
  <si>
    <t>明細・形状寸法等</t>
  </si>
  <si>
    <t>殿</t>
  </si>
  <si>
    <t>商号又は名称</t>
  </si>
  <si>
    <t>代表者名</t>
  </si>
  <si>
    <t>住　　　　所</t>
  </si>
  <si>
    <t>所 管 課 等 名</t>
  </si>
  <si>
    <t>（ 代 理 人 ）</t>
  </si>
  <si>
    <t>合　　計（※入札額と同額）</t>
  </si>
  <si>
    <t>入札金額</t>
  </si>
  <si>
    <t>工事の内容</t>
  </si>
  <si>
    <t>工事の場所</t>
  </si>
  <si>
    <t>工期</t>
  </si>
  <si>
    <t>平成</t>
  </si>
  <si>
    <t>年</t>
  </si>
  <si>
    <t>月</t>
  </si>
  <si>
    <t>日</t>
  </si>
  <si>
    <t>入　札　人</t>
  </si>
  <si>
    <t>住所</t>
  </si>
  <si>
    <t>商号又は名称</t>
  </si>
  <si>
    <t>代表者名</t>
  </si>
  <si>
    <t>平  成</t>
  </si>
  <si>
    <t>捨印</t>
  </si>
  <si>
    <t>入　　札　　書</t>
  </si>
  <si>
    <t>（ 工  事 ）</t>
  </si>
  <si>
    <t>から</t>
  </si>
  <si>
    <t>まで</t>
  </si>
  <si>
    <t>　上記の金額に１００分の１０８を乗じて得た金額をもって請負した</t>
  </si>
  <si>
    <t>いので、御呈示の設計書、仕様書、契約書及び串間市財務規則並びに</t>
  </si>
  <si>
    <r>
      <t>御指示の事項を承知して入札いたします。</t>
    </r>
    <r>
      <rPr>
        <sz val="11"/>
        <color indexed="9"/>
        <rFont val="ＭＳ 明朝"/>
        <family val="1"/>
      </rPr>
      <t>００００００００００</t>
    </r>
  </si>
  <si>
    <t>㊞</t>
  </si>
  <si>
    <t>（代理人）</t>
  </si>
  <si>
    <t>串間市長</t>
  </si>
  <si>
    <t>入札保証金額</t>
  </si>
  <si>
    <t>串間市財務規則１１０条第２号により免除</t>
  </si>
  <si>
    <t>串間市長　</t>
  </si>
  <si>
    <t>工　種　名　称</t>
  </si>
  <si>
    <t>入 札 人</t>
  </si>
  <si>
    <t>備　　考</t>
  </si>
  <si>
    <t>金額入力欄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</si>
</sst>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△ &quot;0"/>
    <numFmt numFmtId="178" formatCode="#,##0;&quot;△ &quot;#,##0"/>
  </numFmts>
  <fonts count="52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2"/>
      <color indexed="8"/>
      <name val="ＭＳ 明朝"/>
      <family val="1"/>
    </font>
    <font>
      <sz val="22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6"/>
      <color indexed="8"/>
      <name val="ＭＳ 明朝"/>
      <family val="1"/>
    </font>
    <font>
      <sz val="18"/>
      <color indexed="8"/>
      <name val="ＭＳ 明朝"/>
      <family val="1"/>
    </font>
    <font>
      <b/>
      <sz val="12"/>
      <color indexed="8"/>
      <name val="ＭＳ 明朝"/>
      <family val="1"/>
    </font>
    <font>
      <sz val="10"/>
      <color indexed="22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2"/>
      <color theme="1"/>
      <name val="ＭＳ 明朝"/>
      <family val="1"/>
    </font>
    <font>
      <sz val="22"/>
      <color theme="1"/>
      <name val="ＭＳ 明朝"/>
      <family val="1"/>
    </font>
    <font>
      <sz val="10"/>
      <color theme="1"/>
      <name val="ＭＳ 明朝"/>
      <family val="1"/>
    </font>
    <font>
      <sz val="14"/>
      <color theme="1"/>
      <name val="ＭＳ 明朝"/>
      <family val="1"/>
    </font>
    <font>
      <sz val="6"/>
      <color theme="1"/>
      <name val="ＭＳ 明朝"/>
      <family val="1"/>
    </font>
    <font>
      <sz val="18"/>
      <color theme="1"/>
      <name val="ＭＳ 明朝"/>
      <family val="1"/>
    </font>
    <font>
      <b/>
      <sz val="12"/>
      <color theme="1"/>
      <name val="ＭＳ 明朝"/>
      <family val="1"/>
    </font>
    <font>
      <sz val="10"/>
      <color theme="2" tint="-0.24993999302387238"/>
      <name val="ＭＳ 明朝"/>
      <family val="1"/>
    </font>
    <font>
      <sz val="11"/>
      <color theme="2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double"/>
      <right style="double"/>
      <top style="double"/>
      <bottom style="double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/>
      <top style="thin"/>
      <bottom/>
    </border>
    <border>
      <left style="hair"/>
      <right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/>
      <right style="hair"/>
      <top/>
      <bottom style="thin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 applyProtection="1">
      <alignment vertical="center"/>
      <protection locked="0"/>
    </xf>
    <xf numFmtId="0" fontId="43" fillId="0" borderId="12" xfId="0" applyFont="1" applyBorder="1" applyAlignment="1" applyProtection="1">
      <alignment vertical="center"/>
      <protection locked="0"/>
    </xf>
    <xf numFmtId="0" fontId="43" fillId="0" borderId="13" xfId="0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0" xfId="0" applyAlignment="1">
      <alignment vertical="top"/>
    </xf>
    <xf numFmtId="0" fontId="45" fillId="0" borderId="21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43" fillId="0" borderId="23" xfId="0" applyFont="1" applyBorder="1" applyAlignment="1" applyProtection="1">
      <alignment vertical="center"/>
      <protection locked="0"/>
    </xf>
    <xf numFmtId="0" fontId="43" fillId="0" borderId="24" xfId="0" applyFont="1" applyBorder="1" applyAlignment="1" applyProtection="1">
      <alignment vertical="center"/>
      <protection locked="0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6" fillId="0" borderId="0" xfId="0" applyFont="1" applyAlignment="1" applyProtection="1">
      <alignment vertical="center"/>
      <protection locked="0"/>
    </xf>
    <xf numFmtId="176" fontId="0" fillId="0" borderId="0" xfId="0" applyNumberFormat="1" applyAlignment="1">
      <alignment vertical="center"/>
    </xf>
    <xf numFmtId="0" fontId="43" fillId="0" borderId="0" xfId="0" applyFont="1" applyAlignment="1">
      <alignment horizontal="center" vertical="center"/>
    </xf>
    <xf numFmtId="178" fontId="0" fillId="3" borderId="25" xfId="0" applyNumberFormat="1" applyFont="1" applyFill="1" applyBorder="1" applyAlignment="1" applyProtection="1">
      <alignment horizontal="right" vertical="center"/>
      <protection locked="0"/>
    </xf>
    <xf numFmtId="178" fontId="0" fillId="0" borderId="0" xfId="0" applyNumberFormat="1" applyFont="1" applyAlignment="1">
      <alignment horizontal="right" vertical="center"/>
    </xf>
    <xf numFmtId="0" fontId="43" fillId="0" borderId="13" xfId="0" applyFont="1" applyFill="1" applyBorder="1" applyAlignment="1" applyProtection="1">
      <alignment horizontal="left" vertical="center" indent="1"/>
      <protection locked="0"/>
    </xf>
    <xf numFmtId="0" fontId="46" fillId="0" borderId="11" xfId="0" applyFont="1" applyFill="1" applyBorder="1" applyAlignment="1" applyProtection="1">
      <alignment horizontal="center" vertical="center"/>
      <protection locked="0"/>
    </xf>
    <xf numFmtId="0" fontId="46" fillId="0" borderId="13" xfId="0" applyFont="1" applyFill="1" applyBorder="1" applyAlignment="1" applyProtection="1">
      <alignment horizontal="center" vertical="center"/>
      <protection locked="0"/>
    </xf>
    <xf numFmtId="0" fontId="46" fillId="0" borderId="12" xfId="0" applyFont="1" applyFill="1" applyBorder="1" applyAlignment="1" applyProtection="1">
      <alignment horizontal="center" vertical="center"/>
      <protection locked="0"/>
    </xf>
    <xf numFmtId="0" fontId="43" fillId="0" borderId="10" xfId="0" applyFont="1" applyFill="1" applyBorder="1" applyAlignment="1">
      <alignment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3" xfId="0" applyFont="1" applyFill="1" applyBorder="1" applyAlignment="1" applyProtection="1">
      <alignment vertical="center"/>
      <protection locked="0"/>
    </xf>
    <xf numFmtId="0" fontId="43" fillId="0" borderId="11" xfId="0" applyFont="1" applyFill="1" applyBorder="1" applyAlignment="1" applyProtection="1">
      <alignment vertical="center"/>
      <protection locked="0"/>
    </xf>
    <xf numFmtId="0" fontId="43" fillId="0" borderId="12" xfId="0" applyFont="1" applyFill="1" applyBorder="1" applyAlignment="1" applyProtection="1">
      <alignment vertical="center"/>
      <protection locked="0"/>
    </xf>
    <xf numFmtId="0" fontId="43" fillId="0" borderId="24" xfId="0" applyFont="1" applyFill="1" applyBorder="1" applyAlignment="1" applyProtection="1">
      <alignment vertical="center"/>
      <protection locked="0"/>
    </xf>
    <xf numFmtId="0" fontId="43" fillId="0" borderId="23" xfId="0" applyFont="1" applyFill="1" applyBorder="1" applyAlignment="1" applyProtection="1">
      <alignment vertical="center"/>
      <protection locked="0"/>
    </xf>
    <xf numFmtId="0" fontId="46" fillId="0" borderId="21" xfId="0" applyFont="1" applyFill="1" applyBorder="1" applyAlignment="1">
      <alignment vertical="center"/>
    </xf>
    <xf numFmtId="0" fontId="46" fillId="0" borderId="26" xfId="0" applyFont="1" applyFill="1" applyBorder="1" applyAlignment="1">
      <alignment vertical="center"/>
    </xf>
    <xf numFmtId="0" fontId="43" fillId="0" borderId="26" xfId="0" applyFont="1" applyFill="1" applyBorder="1" applyAlignment="1">
      <alignment vertical="top"/>
    </xf>
    <xf numFmtId="0" fontId="43" fillId="0" borderId="22" xfId="0" applyFont="1" applyFill="1" applyBorder="1" applyAlignment="1">
      <alignment vertical="top"/>
    </xf>
    <xf numFmtId="0" fontId="43" fillId="0" borderId="0" xfId="0" applyFont="1" applyFill="1" applyAlignment="1">
      <alignment vertical="center"/>
    </xf>
    <xf numFmtId="0" fontId="43" fillId="0" borderId="19" xfId="0" applyFont="1" applyFill="1" applyBorder="1" applyAlignment="1">
      <alignment vertical="center"/>
    </xf>
    <xf numFmtId="0" fontId="43" fillId="0" borderId="18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vertical="center"/>
    </xf>
    <xf numFmtId="0" fontId="43" fillId="0" borderId="15" xfId="0" applyFont="1" applyFill="1" applyBorder="1" applyAlignment="1">
      <alignment vertical="center"/>
    </xf>
    <xf numFmtId="0" fontId="43" fillId="0" borderId="16" xfId="0" applyFont="1" applyFill="1" applyBorder="1" applyAlignment="1">
      <alignment vertical="center"/>
    </xf>
    <xf numFmtId="0" fontId="43" fillId="0" borderId="11" xfId="0" applyFont="1" applyFill="1" applyBorder="1" applyAlignment="1" applyProtection="1">
      <alignment horizontal="left" vertical="center" indent="1"/>
      <protection locked="0"/>
    </xf>
    <xf numFmtId="0" fontId="43" fillId="0" borderId="24" xfId="0" applyFont="1" applyFill="1" applyBorder="1" applyAlignment="1" applyProtection="1">
      <alignment horizontal="left" vertical="center" indent="1"/>
      <protection locked="0"/>
    </xf>
    <xf numFmtId="0" fontId="43" fillId="0" borderId="12" xfId="0" applyFont="1" applyFill="1" applyBorder="1" applyAlignment="1" applyProtection="1">
      <alignment horizontal="left" vertical="center" indent="1"/>
      <protection locked="0"/>
    </xf>
    <xf numFmtId="0" fontId="43" fillId="0" borderId="17" xfId="0" applyFont="1" applyFill="1" applyBorder="1" applyAlignment="1" applyProtection="1">
      <alignment horizontal="left" vertical="center" indent="1"/>
      <protection locked="0"/>
    </xf>
    <xf numFmtId="0" fontId="43" fillId="0" borderId="27" xfId="0" applyFont="1" applyFill="1" applyBorder="1" applyAlignment="1" applyProtection="1">
      <alignment horizontal="left" vertical="center" indent="1"/>
      <protection locked="0"/>
    </xf>
    <xf numFmtId="0" fontId="43" fillId="0" borderId="20" xfId="0" applyFont="1" applyFill="1" applyBorder="1" applyAlignment="1" applyProtection="1">
      <alignment horizontal="left" vertical="center" indent="1"/>
      <protection locked="0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3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left" vertical="top" wrapText="1"/>
    </xf>
    <xf numFmtId="0" fontId="45" fillId="0" borderId="15" xfId="0" applyFont="1" applyFill="1" applyBorder="1" applyAlignment="1">
      <alignment horizontal="left" vertical="top" wrapText="1"/>
    </xf>
    <xf numFmtId="0" fontId="45" fillId="0" borderId="16" xfId="0" applyFont="1" applyFill="1" applyBorder="1" applyAlignment="1">
      <alignment horizontal="left" vertical="top" wrapText="1"/>
    </xf>
    <xf numFmtId="0" fontId="43" fillId="0" borderId="21" xfId="0" applyFont="1" applyFill="1" applyBorder="1" applyAlignment="1">
      <alignment horizontal="left"/>
    </xf>
    <xf numFmtId="0" fontId="43" fillId="0" borderId="26" xfId="0" applyFont="1" applyFill="1" applyBorder="1" applyAlignment="1">
      <alignment horizontal="left"/>
    </xf>
    <xf numFmtId="0" fontId="43" fillId="0" borderId="22" xfId="0" applyFont="1" applyFill="1" applyBorder="1" applyAlignment="1">
      <alignment horizontal="left"/>
    </xf>
    <xf numFmtId="0" fontId="43" fillId="0" borderId="17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0" fontId="43" fillId="0" borderId="17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3" fillId="0" borderId="20" xfId="0" applyFont="1" applyBorder="1" applyAlignment="1">
      <alignment horizontal="left" vertical="center"/>
    </xf>
    <xf numFmtId="0" fontId="43" fillId="0" borderId="0" xfId="0" applyFont="1" applyFill="1" applyBorder="1" applyAlignment="1">
      <alignment horizontal="distributed" vertical="top"/>
    </xf>
    <xf numFmtId="0" fontId="43" fillId="0" borderId="18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distributed" vertical="center"/>
    </xf>
    <xf numFmtId="0" fontId="46" fillId="0" borderId="14" xfId="0" applyFont="1" applyFill="1" applyBorder="1" applyAlignment="1">
      <alignment horizontal="right" vertical="center"/>
    </xf>
    <xf numFmtId="0" fontId="46" fillId="0" borderId="15" xfId="0" applyFont="1" applyFill="1" applyBorder="1" applyAlignment="1">
      <alignment horizontal="right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left" vertical="center"/>
    </xf>
    <xf numFmtId="0" fontId="43" fillId="0" borderId="29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46" fillId="0" borderId="34" xfId="0" applyFont="1" applyFill="1" applyBorder="1" applyAlignment="1" applyProtection="1">
      <alignment horizontal="center" vertical="center"/>
      <protection locked="0"/>
    </xf>
    <xf numFmtId="0" fontId="46" fillId="0" borderId="35" xfId="0" applyFont="1" applyFill="1" applyBorder="1" applyAlignment="1" applyProtection="1">
      <alignment horizontal="center" vertical="center"/>
      <protection locked="0"/>
    </xf>
    <xf numFmtId="0" fontId="46" fillId="0" borderId="30" xfId="0" applyFont="1" applyFill="1" applyBorder="1" applyAlignment="1" applyProtection="1">
      <alignment horizontal="center" vertical="center"/>
      <protection locked="0"/>
    </xf>
    <xf numFmtId="0" fontId="46" fillId="0" borderId="36" xfId="0" applyFont="1" applyFill="1" applyBorder="1" applyAlignment="1" applyProtection="1">
      <alignment horizontal="center" vertical="center"/>
      <protection locked="0"/>
    </xf>
    <xf numFmtId="0" fontId="46" fillId="0" borderId="32" xfId="0" applyFont="1" applyFill="1" applyBorder="1" applyAlignment="1" applyProtection="1">
      <alignment horizontal="center" vertical="center"/>
      <protection locked="0"/>
    </xf>
    <xf numFmtId="0" fontId="46" fillId="0" borderId="37" xfId="0" applyFont="1" applyFill="1" applyBorder="1" applyAlignment="1" applyProtection="1">
      <alignment horizontal="center" vertical="center"/>
      <protection locked="0"/>
    </xf>
    <xf numFmtId="0" fontId="46" fillId="0" borderId="33" xfId="0" applyFont="1" applyFill="1" applyBorder="1" applyAlignment="1" applyProtection="1">
      <alignment horizontal="center" vertical="center"/>
      <protection locked="0"/>
    </xf>
    <xf numFmtId="0" fontId="46" fillId="0" borderId="38" xfId="0" applyFont="1" applyFill="1" applyBorder="1" applyAlignment="1" applyProtection="1">
      <alignment horizontal="center" vertical="center"/>
      <protection locked="0"/>
    </xf>
    <xf numFmtId="178" fontId="0" fillId="3" borderId="39" xfId="0" applyNumberFormat="1" applyFont="1" applyFill="1" applyBorder="1" applyAlignment="1" applyProtection="1">
      <alignment horizontal="right" vertical="center"/>
      <protection locked="0"/>
    </xf>
    <xf numFmtId="178" fontId="0" fillId="3" borderId="40" xfId="0" applyNumberFormat="1" applyFont="1" applyFill="1" applyBorder="1" applyAlignment="1" applyProtection="1">
      <alignment horizontal="right" vertical="center"/>
      <protection locked="0"/>
    </xf>
    <xf numFmtId="0" fontId="46" fillId="0" borderId="31" xfId="0" applyFont="1" applyFill="1" applyBorder="1" applyAlignment="1" applyProtection="1">
      <alignment horizontal="center" vertical="center"/>
      <protection locked="0"/>
    </xf>
    <xf numFmtId="0" fontId="46" fillId="0" borderId="41" xfId="0" applyFont="1" applyFill="1" applyBorder="1" applyAlignment="1" applyProtection="1">
      <alignment horizontal="center" vertical="center"/>
      <protection locked="0"/>
    </xf>
    <xf numFmtId="0" fontId="46" fillId="0" borderId="15" xfId="0" applyFont="1" applyFill="1" applyBorder="1" applyAlignment="1">
      <alignment horizontal="left" vertical="center"/>
    </xf>
    <xf numFmtId="0" fontId="43" fillId="0" borderId="0" xfId="0" applyFont="1" applyFill="1" applyBorder="1" applyAlignment="1" applyProtection="1">
      <alignment horizontal="left" vertical="top" indent="1"/>
      <protection locked="0"/>
    </xf>
    <xf numFmtId="0" fontId="43" fillId="0" borderId="19" xfId="0" applyFont="1" applyFill="1" applyBorder="1" applyAlignment="1" applyProtection="1">
      <alignment horizontal="left" vertical="top" indent="1"/>
      <protection locked="0"/>
    </xf>
    <xf numFmtId="0" fontId="43" fillId="0" borderId="0" xfId="0" applyFont="1" applyFill="1" applyBorder="1" applyAlignment="1">
      <alignment horizontal="left" vertical="top" indent="1"/>
    </xf>
    <xf numFmtId="0" fontId="0" fillId="0" borderId="26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distributed" vertical="center"/>
      <protection locked="0"/>
    </xf>
    <xf numFmtId="0" fontId="46" fillId="0" borderId="0" xfId="0" applyFont="1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top"/>
    </xf>
    <xf numFmtId="0" fontId="0" fillId="0" borderId="17" xfId="0" applyBorder="1" applyAlignment="1" applyProtection="1">
      <alignment horizontal="left" vertical="center" indent="1"/>
      <protection locked="0"/>
    </xf>
    <xf numFmtId="0" fontId="0" fillId="0" borderId="27" xfId="0" applyBorder="1" applyAlignment="1" applyProtection="1">
      <alignment horizontal="left" vertical="center" indent="1"/>
      <protection locked="0"/>
    </xf>
    <xf numFmtId="0" fontId="0" fillId="0" borderId="20" xfId="0" applyBorder="1" applyAlignment="1" applyProtection="1">
      <alignment horizontal="left" vertical="center" indent="1"/>
      <protection locked="0"/>
    </xf>
    <xf numFmtId="0" fontId="45" fillId="0" borderId="21" xfId="0" applyFont="1" applyBorder="1" applyAlignment="1" applyProtection="1">
      <alignment horizontal="right" vertical="center"/>
      <protection/>
    </xf>
    <xf numFmtId="0" fontId="45" fillId="0" borderId="22" xfId="0" applyFont="1" applyBorder="1" applyAlignment="1" applyProtection="1">
      <alignment horizontal="right" vertical="center"/>
      <protection/>
    </xf>
    <xf numFmtId="0" fontId="46" fillId="0" borderId="29" xfId="0" applyFont="1" applyFill="1" applyBorder="1" applyAlignment="1" applyProtection="1">
      <alignment horizontal="center" vertical="center"/>
      <protection locked="0"/>
    </xf>
    <xf numFmtId="0" fontId="45" fillId="0" borderId="42" xfId="0" applyFont="1" applyBorder="1" applyAlignment="1" applyProtection="1">
      <alignment horizontal="right" vertical="center"/>
      <protection/>
    </xf>
    <xf numFmtId="0" fontId="45" fillId="0" borderId="43" xfId="0" applyFont="1" applyBorder="1" applyAlignment="1" applyProtection="1">
      <alignment horizontal="right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45" fillId="0" borderId="44" xfId="0" applyFont="1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horizontal="center" vertical="top"/>
      <protection locked="0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 vertical="top"/>
    </xf>
    <xf numFmtId="0" fontId="0" fillId="0" borderId="2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showGridLines="0" tabSelected="1" view="pageBreakPreview" zoomScaleSheetLayoutView="100" zoomScalePageLayoutView="0" workbookViewId="0" topLeftCell="A1">
      <selection activeCell="A8" sqref="A8:C8"/>
    </sheetView>
  </sheetViews>
  <sheetFormatPr defaultColWidth="8.796875" defaultRowHeight="14.25"/>
  <cols>
    <col min="1" max="1" width="12.5" style="1" customWidth="1"/>
    <col min="2" max="2" width="5" style="1" customWidth="1"/>
    <col min="3" max="3" width="10" style="1" customWidth="1"/>
    <col min="4" max="4" width="16.8984375" style="1" customWidth="1"/>
    <col min="5" max="15" width="2.69921875" style="1" customWidth="1"/>
    <col min="16" max="16" width="12.5" style="1" customWidth="1"/>
    <col min="17" max="17" width="9" style="1" customWidth="1"/>
    <col min="18" max="18" width="13.69921875" style="1" customWidth="1"/>
    <col min="19" max="31" width="1.390625" style="1" hidden="1" customWidth="1"/>
    <col min="32" max="16384" width="9" style="1" customWidth="1"/>
  </cols>
  <sheetData>
    <row r="1" spans="1:16" ht="30" customHeight="1">
      <c r="A1" s="78" t="s">
        <v>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ht="15" customHeight="1"/>
    <row r="3" spans="1:16" ht="30" customHeight="1">
      <c r="A3" s="75" t="s">
        <v>10</v>
      </c>
      <c r="B3" s="77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2"/>
    </row>
    <row r="4" spans="1:16" ht="30" customHeight="1">
      <c r="A4" s="75" t="s">
        <v>24</v>
      </c>
      <c r="B4" s="77"/>
      <c r="C4" s="70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2"/>
    </row>
    <row r="5" spans="1:16" ht="22.5" customHeight="1">
      <c r="A5" s="79" t="s">
        <v>7</v>
      </c>
      <c r="B5" s="80"/>
      <c r="C5" s="81"/>
      <c r="D5" s="82"/>
      <c r="E5" s="75" t="s">
        <v>14</v>
      </c>
      <c r="F5" s="76"/>
      <c r="G5" s="76"/>
      <c r="H5" s="76"/>
      <c r="I5" s="76"/>
      <c r="J5" s="76"/>
      <c r="K5" s="76"/>
      <c r="L5" s="76"/>
      <c r="M5" s="76"/>
      <c r="N5" s="76"/>
      <c r="O5" s="77"/>
      <c r="P5" s="73" t="s">
        <v>56</v>
      </c>
    </row>
    <row r="6" spans="1:16" ht="15" customHeight="1">
      <c r="A6" s="83" t="s">
        <v>54</v>
      </c>
      <c r="B6" s="84"/>
      <c r="C6" s="85"/>
      <c r="D6" s="33" t="s">
        <v>19</v>
      </c>
      <c r="E6" s="36" t="s">
        <v>3</v>
      </c>
      <c r="F6" s="38" t="s">
        <v>2</v>
      </c>
      <c r="G6" s="36" t="s">
        <v>6</v>
      </c>
      <c r="H6" s="37" t="s">
        <v>4</v>
      </c>
      <c r="I6" s="38" t="s">
        <v>3</v>
      </c>
      <c r="J6" s="39" t="s">
        <v>2</v>
      </c>
      <c r="K6" s="37" t="s">
        <v>5</v>
      </c>
      <c r="L6" s="40" t="s">
        <v>4</v>
      </c>
      <c r="M6" s="36" t="s">
        <v>3</v>
      </c>
      <c r="N6" s="37" t="s">
        <v>2</v>
      </c>
      <c r="O6" s="38" t="s">
        <v>1</v>
      </c>
      <c r="P6" s="74"/>
    </row>
    <row r="7" spans="1:18" ht="24.75" customHeight="1" thickBot="1">
      <c r="A7" s="98" t="s">
        <v>0</v>
      </c>
      <c r="B7" s="99"/>
      <c r="C7" s="99"/>
      <c r="D7" s="100"/>
      <c r="E7" s="3"/>
      <c r="F7" s="5"/>
      <c r="G7" s="3"/>
      <c r="H7" s="4"/>
      <c r="I7" s="5"/>
      <c r="J7" s="35"/>
      <c r="K7" s="4"/>
      <c r="L7" s="34"/>
      <c r="M7" s="3"/>
      <c r="N7" s="4"/>
      <c r="O7" s="5"/>
      <c r="P7" s="2"/>
      <c r="R7" s="43" t="s">
        <v>57</v>
      </c>
    </row>
    <row r="8" spans="1:29" ht="24.75" customHeight="1" thickBot="1" thickTop="1">
      <c r="A8" s="67"/>
      <c r="B8" s="68"/>
      <c r="C8" s="69"/>
      <c r="D8" s="46"/>
      <c r="E8" s="47">
        <f>IF(999999999&gt;$R8,"",IF($R8&lt;9999999999,"￥",IF($R8&lt;10000000000,"",S8)))</f>
      </c>
      <c r="F8" s="48">
        <f>IF(99999999&gt;$R8,"",IF($R8&lt;999999999,"￥",IF($R8&lt;1000000000,"",T8)))</f>
      </c>
      <c r="G8" s="47">
        <f>IF(9999999&gt;$R8,"",IF($R8&lt;99999999,"￥",IF($R8&lt;100000000,"",U8)))</f>
      </c>
      <c r="H8" s="49">
        <f>IF(999999&gt;$R8,"",IF($R8&lt;9999999,"￥",IF($R8&lt;10000000,"",V8)))</f>
      </c>
      <c r="I8" s="48">
        <f>IF(99999&gt;$R8,"",IF($R8&lt;999999,"￥",IF($R8&lt;1000000,"",W8)))</f>
      </c>
      <c r="J8" s="47">
        <f>IF(9999&gt;$R8,"",IF($R8&lt;99999,"￥",IF($R8&lt;100000,"",X8)))</f>
      </c>
      <c r="K8" s="49">
        <f>IF(999&gt;$R8,"",IF($R8&lt;9999,"￥",IF($R8&lt;10000,"",Y8)))</f>
      </c>
      <c r="L8" s="48">
        <f>IF(99&gt;$R8,"",IF($R8&lt;999,"￥",IF($R8&lt;1000,"",Z8)))</f>
      </c>
      <c r="M8" s="47">
        <f>IF(9&gt;$R8,"",IF($R8&lt;99,"￥",IF($R8&lt;100,"",AA8)))</f>
      </c>
      <c r="N8" s="49">
        <f>IF(1&gt;$R8,"",IF($R8&lt;9,"￥",IF($R8&lt;10,"",AB8)))</f>
      </c>
      <c r="O8" s="48">
        <f>IF(0&gt;=$R8,"",IF($R8&lt;1,"￥",IF($R8&lt;1,"",AC8)))</f>
      </c>
      <c r="P8" s="50"/>
      <c r="R8" s="44"/>
      <c r="S8" s="42"/>
      <c r="T8">
        <f>INT(R8/1000000000)</f>
        <v>0</v>
      </c>
      <c r="U8">
        <f>INT((R8-T8*1000000000)/100000000)</f>
        <v>0</v>
      </c>
      <c r="V8">
        <f>INT((R8-T8*1000000000-U8*100000000)/10000000)</f>
        <v>0</v>
      </c>
      <c r="W8">
        <f>INT((R8-T8*1000000000-U8*100000000-V8*10000000)/1000000)</f>
        <v>0</v>
      </c>
      <c r="X8">
        <f>INT((R8-T8*1000000000-U8*100000000-V8*10000000-W8*1000000)/100000)</f>
        <v>0</v>
      </c>
      <c r="Y8">
        <f>INT((R8-T8*1000000000-U8*100000000-V8*10000000-W8*1000000-X8*100000)/10000)</f>
        <v>0</v>
      </c>
      <c r="Z8">
        <f>INT((R8-T8*1000000000-U8*100000000-V8*10000000-W8*1000000-X8*100000-Y8*10000)/1000)</f>
        <v>0</v>
      </c>
      <c r="AA8">
        <f>INT((R8-T8*1000000000-U8*100000000-V8*10000000-W8*1000000-X8*100000-Y8*10000-Z8*1000)/100)</f>
        <v>0</v>
      </c>
      <c r="AB8">
        <f>INT((R8-T8*1000000000-U8*100000000-V8*10000000-W8*1000000-X8*100000-Y8*10000-Z8*1000-AA8*100)/10)</f>
        <v>0</v>
      </c>
      <c r="AC8">
        <f>INT((R8-T8*1000000000-U8*100000000-V8*10000000-W8*1000000-X8*100000-Y8*10000-Z8*1000-AA8*100-AB8*10))</f>
        <v>0</v>
      </c>
    </row>
    <row r="9" spans="1:29" ht="24.75" customHeight="1" thickBot="1" thickTop="1">
      <c r="A9" s="67"/>
      <c r="B9" s="68"/>
      <c r="C9" s="69"/>
      <c r="D9" s="46"/>
      <c r="E9" s="47">
        <f>IF(999999999&gt;$R9,"",IF($R9&lt;9999999999,"￥",IF($R9&lt;10000000000,"",S9)))</f>
      </c>
      <c r="F9" s="48">
        <f>IF(99999999&gt;$R9,"",IF($R9&lt;999999999,"￥",IF($R9&lt;1000000000,"",T9)))</f>
      </c>
      <c r="G9" s="47">
        <f>IF(9999999&gt;$R9,"",IF($R9&lt;99999999,"￥",IF($R9&lt;100000000,"",U9)))</f>
      </c>
      <c r="H9" s="49">
        <f>IF(999999&gt;$R9,"",IF($R9&lt;9999999,"￥",IF($R9&lt;10000000,"",V9)))</f>
      </c>
      <c r="I9" s="48">
        <f>IF(99999&gt;$R9,"",IF($R9&lt;999999,"￥",IF($R9&lt;1000000,"",W9)))</f>
      </c>
      <c r="J9" s="47">
        <f>IF(9999&gt;$R9,"",IF($R9&lt;99999,"￥",IF($R9&lt;100000,"",X9)))</f>
      </c>
      <c r="K9" s="49">
        <f>IF(999&gt;$R9,"",IF($R9&lt;9999,"￥",IF($R9&lt;10000,"",Y9)))</f>
      </c>
      <c r="L9" s="48">
        <f>IF(99&gt;$R9,"",IF($R9&lt;999,"￥",IF($R9&lt;1000,"",Z9)))</f>
      </c>
      <c r="M9" s="47">
        <f>IF(9&gt;$R9,"",IF($R9&lt;99,"￥",IF($R9&lt;100,"",AA9)))</f>
      </c>
      <c r="N9" s="49">
        <f>IF(1&gt;$R9,"",IF($R9&lt;9,"￥",IF($R9&lt;10,"",AB9)))</f>
      </c>
      <c r="O9" s="48">
        <f>IF(0&gt;=$R9,"",IF($R9&lt;1,"￥",IF($R9&lt;1,"",AC9)))</f>
      </c>
      <c r="P9" s="50"/>
      <c r="R9" s="44">
        <v>0</v>
      </c>
      <c r="S9" s="42"/>
      <c r="T9">
        <f aca="true" t="shared" si="0" ref="T9:T29">INT(R9/1000000000)</f>
        <v>0</v>
      </c>
      <c r="U9">
        <f aca="true" t="shared" si="1" ref="U9:U29">INT((R9-T9*1000000000)/100000000)</f>
        <v>0</v>
      </c>
      <c r="V9">
        <f aca="true" t="shared" si="2" ref="V9:V29">INT((R9-T9*1000000000-U9*100000000)/10000000)</f>
        <v>0</v>
      </c>
      <c r="W9">
        <f aca="true" t="shared" si="3" ref="W9:W29">INT((R9-T9*1000000000-U9*100000000-V9*10000000)/1000000)</f>
        <v>0</v>
      </c>
      <c r="X9">
        <f aca="true" t="shared" si="4" ref="X9:X29">INT((R9-T9*1000000000-U9*100000000-V9*10000000-W9*1000000)/100000)</f>
        <v>0</v>
      </c>
      <c r="Y9">
        <f aca="true" t="shared" si="5" ref="Y9:Y29">INT((R9-T9*1000000000-U9*100000000-V9*10000000-W9*1000000-X9*100000)/10000)</f>
        <v>0</v>
      </c>
      <c r="Z9">
        <f aca="true" t="shared" si="6" ref="Z9:Z29">INT((R9-T9*1000000000-U9*100000000-V9*10000000-W9*1000000-X9*100000-Y9*10000)/1000)</f>
        <v>0</v>
      </c>
      <c r="AA9">
        <f aca="true" t="shared" si="7" ref="AA9:AA29">INT((R9-T9*1000000000-U9*100000000-V9*10000000-W9*1000000-X9*100000-Y9*10000-Z9*1000)/100)</f>
        <v>0</v>
      </c>
      <c r="AB9">
        <f aca="true" t="shared" si="8" ref="AB9:AB29">INT((R9-T9*1000000000-U9*100000000-V9*10000000-W9*1000000-X9*100000-Y9*10000-Z9*1000-AA9*100)/10)</f>
        <v>0</v>
      </c>
      <c r="AC9">
        <f aca="true" t="shared" si="9" ref="AC9:AC29">INT((R9-T9*1000000000-U9*100000000-V9*10000000-W9*1000000-X9*100000-Y9*10000-Z9*1000-AA9*100-AB9*10))</f>
        <v>0</v>
      </c>
    </row>
    <row r="10" spans="1:29" ht="24.75" customHeight="1" thickBot="1" thickTop="1">
      <c r="A10" s="67"/>
      <c r="B10" s="68"/>
      <c r="C10" s="69"/>
      <c r="D10" s="46"/>
      <c r="E10" s="47">
        <f aca="true" t="shared" si="10" ref="E10:E23">IF(999999999&gt;$R10,"",IF($R10&lt;9999999999,"￥",IF($R10&lt;10000000000,"",S10)))</f>
      </c>
      <c r="F10" s="48">
        <f aca="true" t="shared" si="11" ref="F10:F23">IF(99999999&gt;$R10,"",IF($R10&lt;999999999,"￥",IF($R10&lt;1000000000,"",T10)))</f>
      </c>
      <c r="G10" s="47">
        <f aca="true" t="shared" si="12" ref="G10:G23">IF(9999999&gt;$R10,"",IF($R10&lt;99999999,"￥",IF($R10&lt;100000000,"",U10)))</f>
      </c>
      <c r="H10" s="49">
        <f aca="true" t="shared" si="13" ref="H10:H23">IF(999999&gt;$R10,"",IF($R10&lt;9999999,"￥",IF($R10&lt;10000000,"",V10)))</f>
      </c>
      <c r="I10" s="48">
        <f aca="true" t="shared" si="14" ref="I10:I23">IF(99999&gt;$R10,"",IF($R10&lt;999999,"￥",IF($R10&lt;1000000,"",W10)))</f>
      </c>
      <c r="J10" s="47">
        <f aca="true" t="shared" si="15" ref="J10:J23">IF(9999&gt;$R10,"",IF($R10&lt;99999,"￥",IF($R10&lt;100000,"",X10)))</f>
      </c>
      <c r="K10" s="49">
        <f aca="true" t="shared" si="16" ref="K10:K23">IF(999&gt;$R10,"",IF($R10&lt;9999,"￥",IF($R10&lt;10000,"",Y10)))</f>
      </c>
      <c r="L10" s="48">
        <f aca="true" t="shared" si="17" ref="L10:L23">IF(99&gt;$R10,"",IF($R10&lt;999,"￥",IF($R10&lt;1000,"",Z10)))</f>
      </c>
      <c r="M10" s="47">
        <f aca="true" t="shared" si="18" ref="M10:M23">IF(9&gt;$R10,"",IF($R10&lt;99,"￥",IF($R10&lt;100,"",AA10)))</f>
      </c>
      <c r="N10" s="49">
        <f aca="true" t="shared" si="19" ref="N10:N23">IF(1&gt;$R10,"",IF($R10&lt;9,"￥",IF($R10&lt;10,"",AB10)))</f>
      </c>
      <c r="O10" s="48">
        <f aca="true" t="shared" si="20" ref="O10:O23">IF(0&gt;=$R10,"",IF($R10&lt;1,"￥",IF($R10&lt;1,"",AC10)))</f>
      </c>
      <c r="P10" s="50"/>
      <c r="R10" s="44">
        <v>0</v>
      </c>
      <c r="S10" s="42"/>
      <c r="T10">
        <f t="shared" si="0"/>
        <v>0</v>
      </c>
      <c r="U10">
        <f t="shared" si="1"/>
        <v>0</v>
      </c>
      <c r="V10">
        <f t="shared" si="2"/>
        <v>0</v>
      </c>
      <c r="W10">
        <f t="shared" si="3"/>
        <v>0</v>
      </c>
      <c r="X10">
        <f t="shared" si="4"/>
        <v>0</v>
      </c>
      <c r="Y10">
        <f t="shared" si="5"/>
        <v>0</v>
      </c>
      <c r="Z10">
        <f t="shared" si="6"/>
        <v>0</v>
      </c>
      <c r="AA10">
        <f t="shared" si="7"/>
        <v>0</v>
      </c>
      <c r="AB10">
        <f t="shared" si="8"/>
        <v>0</v>
      </c>
      <c r="AC10">
        <f t="shared" si="9"/>
        <v>0</v>
      </c>
    </row>
    <row r="11" spans="1:29" ht="24.75" customHeight="1" thickBot="1" thickTop="1">
      <c r="A11" s="67"/>
      <c r="B11" s="68"/>
      <c r="C11" s="69"/>
      <c r="D11" s="46"/>
      <c r="E11" s="47">
        <f t="shared" si="10"/>
      </c>
      <c r="F11" s="48">
        <f t="shared" si="11"/>
      </c>
      <c r="G11" s="47">
        <f t="shared" si="12"/>
      </c>
      <c r="H11" s="49">
        <f t="shared" si="13"/>
      </c>
      <c r="I11" s="48">
        <f t="shared" si="14"/>
      </c>
      <c r="J11" s="47">
        <f t="shared" si="15"/>
      </c>
      <c r="K11" s="49">
        <f t="shared" si="16"/>
      </c>
      <c r="L11" s="48">
        <f t="shared" si="17"/>
      </c>
      <c r="M11" s="47">
        <f t="shared" si="18"/>
      </c>
      <c r="N11" s="49">
        <f t="shared" si="19"/>
      </c>
      <c r="O11" s="48">
        <f t="shared" si="20"/>
      </c>
      <c r="P11" s="50"/>
      <c r="R11" s="44">
        <v>0</v>
      </c>
      <c r="S11" s="42"/>
      <c r="T11">
        <f t="shared" si="0"/>
        <v>0</v>
      </c>
      <c r="U11">
        <f t="shared" si="1"/>
        <v>0</v>
      </c>
      <c r="V11">
        <f t="shared" si="2"/>
        <v>0</v>
      </c>
      <c r="W11">
        <f t="shared" si="3"/>
        <v>0</v>
      </c>
      <c r="X11">
        <f t="shared" si="4"/>
        <v>0</v>
      </c>
      <c r="Y11">
        <f t="shared" si="5"/>
        <v>0</v>
      </c>
      <c r="Z11">
        <f t="shared" si="6"/>
        <v>0</v>
      </c>
      <c r="AA11">
        <f t="shared" si="7"/>
        <v>0</v>
      </c>
      <c r="AB11">
        <f t="shared" si="8"/>
        <v>0</v>
      </c>
      <c r="AC11">
        <f t="shared" si="9"/>
        <v>0</v>
      </c>
    </row>
    <row r="12" spans="1:29" ht="24.75" customHeight="1" thickBot="1" thickTop="1">
      <c r="A12" s="67"/>
      <c r="B12" s="68"/>
      <c r="C12" s="69"/>
      <c r="D12" s="46"/>
      <c r="E12" s="47">
        <f t="shared" si="10"/>
      </c>
      <c r="F12" s="48">
        <f t="shared" si="11"/>
      </c>
      <c r="G12" s="47">
        <f t="shared" si="12"/>
      </c>
      <c r="H12" s="49">
        <f t="shared" si="13"/>
      </c>
      <c r="I12" s="48">
        <f t="shared" si="14"/>
      </c>
      <c r="J12" s="47">
        <f t="shared" si="15"/>
      </c>
      <c r="K12" s="49">
        <f t="shared" si="16"/>
      </c>
      <c r="L12" s="48">
        <f t="shared" si="17"/>
      </c>
      <c r="M12" s="47">
        <f t="shared" si="18"/>
      </c>
      <c r="N12" s="49">
        <f t="shared" si="19"/>
      </c>
      <c r="O12" s="48">
        <f t="shared" si="20"/>
      </c>
      <c r="P12" s="50"/>
      <c r="R12" s="44">
        <v>0</v>
      </c>
      <c r="S12" s="42"/>
      <c r="T12">
        <f t="shared" si="0"/>
        <v>0</v>
      </c>
      <c r="U12">
        <f t="shared" si="1"/>
        <v>0</v>
      </c>
      <c r="V12">
        <f t="shared" si="2"/>
        <v>0</v>
      </c>
      <c r="W12">
        <f t="shared" si="3"/>
        <v>0</v>
      </c>
      <c r="X12">
        <f t="shared" si="4"/>
        <v>0</v>
      </c>
      <c r="Y12">
        <f t="shared" si="5"/>
        <v>0</v>
      </c>
      <c r="Z12">
        <f t="shared" si="6"/>
        <v>0</v>
      </c>
      <c r="AA12">
        <f t="shared" si="7"/>
        <v>0</v>
      </c>
      <c r="AB12">
        <f t="shared" si="8"/>
        <v>0</v>
      </c>
      <c r="AC12">
        <f t="shared" si="9"/>
        <v>0</v>
      </c>
    </row>
    <row r="13" spans="1:29" ht="24.75" customHeight="1" thickBot="1" thickTop="1">
      <c r="A13" s="67"/>
      <c r="B13" s="68"/>
      <c r="C13" s="69"/>
      <c r="D13" s="46"/>
      <c r="E13" s="47">
        <f t="shared" si="10"/>
      </c>
      <c r="F13" s="48">
        <f t="shared" si="11"/>
      </c>
      <c r="G13" s="47">
        <f t="shared" si="12"/>
      </c>
      <c r="H13" s="49">
        <f t="shared" si="13"/>
      </c>
      <c r="I13" s="48">
        <f t="shared" si="14"/>
      </c>
      <c r="J13" s="47">
        <f t="shared" si="15"/>
      </c>
      <c r="K13" s="49">
        <f t="shared" si="16"/>
      </c>
      <c r="L13" s="48">
        <f t="shared" si="17"/>
      </c>
      <c r="M13" s="47">
        <f t="shared" si="18"/>
      </c>
      <c r="N13" s="49">
        <f t="shared" si="19"/>
      </c>
      <c r="O13" s="48">
        <f t="shared" si="20"/>
      </c>
      <c r="P13" s="50"/>
      <c r="R13" s="44">
        <v>0</v>
      </c>
      <c r="S13" s="42"/>
      <c r="T13">
        <f t="shared" si="0"/>
        <v>0</v>
      </c>
      <c r="U13">
        <f t="shared" si="1"/>
        <v>0</v>
      </c>
      <c r="V13">
        <f t="shared" si="2"/>
        <v>0</v>
      </c>
      <c r="W13">
        <f t="shared" si="3"/>
        <v>0</v>
      </c>
      <c r="X13">
        <f t="shared" si="4"/>
        <v>0</v>
      </c>
      <c r="Y13">
        <f t="shared" si="5"/>
        <v>0</v>
      </c>
      <c r="Z13">
        <f t="shared" si="6"/>
        <v>0</v>
      </c>
      <c r="AA13">
        <f t="shared" si="7"/>
        <v>0</v>
      </c>
      <c r="AB13">
        <f t="shared" si="8"/>
        <v>0</v>
      </c>
      <c r="AC13">
        <f t="shared" si="9"/>
        <v>0</v>
      </c>
    </row>
    <row r="14" spans="1:29" ht="24.75" customHeight="1" thickBot="1" thickTop="1">
      <c r="A14" s="67"/>
      <c r="B14" s="68"/>
      <c r="C14" s="69"/>
      <c r="D14" s="46"/>
      <c r="E14" s="47">
        <f t="shared" si="10"/>
      </c>
      <c r="F14" s="48">
        <f t="shared" si="11"/>
      </c>
      <c r="G14" s="47">
        <f t="shared" si="12"/>
      </c>
      <c r="H14" s="49">
        <f t="shared" si="13"/>
      </c>
      <c r="I14" s="48">
        <f t="shared" si="14"/>
      </c>
      <c r="J14" s="47">
        <f t="shared" si="15"/>
      </c>
      <c r="K14" s="49">
        <f t="shared" si="16"/>
      </c>
      <c r="L14" s="48">
        <f t="shared" si="17"/>
      </c>
      <c r="M14" s="47">
        <f t="shared" si="18"/>
      </c>
      <c r="N14" s="49">
        <f t="shared" si="19"/>
      </c>
      <c r="O14" s="48">
        <f t="shared" si="20"/>
      </c>
      <c r="P14" s="50"/>
      <c r="R14" s="44">
        <v>0</v>
      </c>
      <c r="S14" s="42"/>
      <c r="T14">
        <f t="shared" si="0"/>
        <v>0</v>
      </c>
      <c r="U14">
        <f t="shared" si="1"/>
        <v>0</v>
      </c>
      <c r="V14">
        <f t="shared" si="2"/>
        <v>0</v>
      </c>
      <c r="W14">
        <f t="shared" si="3"/>
        <v>0</v>
      </c>
      <c r="X14">
        <f t="shared" si="4"/>
        <v>0</v>
      </c>
      <c r="Y14">
        <f t="shared" si="5"/>
        <v>0</v>
      </c>
      <c r="Z14">
        <f t="shared" si="6"/>
        <v>0</v>
      </c>
      <c r="AA14">
        <f t="shared" si="7"/>
        <v>0</v>
      </c>
      <c r="AB14">
        <f t="shared" si="8"/>
        <v>0</v>
      </c>
      <c r="AC14">
        <f t="shared" si="9"/>
        <v>0</v>
      </c>
    </row>
    <row r="15" spans="1:29" ht="24.75" customHeight="1" thickBot="1" thickTop="1">
      <c r="A15" s="67"/>
      <c r="B15" s="68"/>
      <c r="C15" s="69"/>
      <c r="D15" s="46"/>
      <c r="E15" s="47">
        <f t="shared" si="10"/>
      </c>
      <c r="F15" s="48">
        <f t="shared" si="11"/>
      </c>
      <c r="G15" s="47">
        <f t="shared" si="12"/>
      </c>
      <c r="H15" s="49">
        <f t="shared" si="13"/>
      </c>
      <c r="I15" s="48">
        <f t="shared" si="14"/>
      </c>
      <c r="J15" s="47">
        <f t="shared" si="15"/>
      </c>
      <c r="K15" s="49">
        <f t="shared" si="16"/>
      </c>
      <c r="L15" s="48">
        <f t="shared" si="17"/>
      </c>
      <c r="M15" s="47">
        <f t="shared" si="18"/>
      </c>
      <c r="N15" s="49">
        <f t="shared" si="19"/>
      </c>
      <c r="O15" s="48">
        <f t="shared" si="20"/>
      </c>
      <c r="P15" s="50"/>
      <c r="R15" s="44">
        <v>0</v>
      </c>
      <c r="S15" s="42"/>
      <c r="T15">
        <f t="shared" si="0"/>
        <v>0</v>
      </c>
      <c r="U15">
        <f t="shared" si="1"/>
        <v>0</v>
      </c>
      <c r="V15">
        <f t="shared" si="2"/>
        <v>0</v>
      </c>
      <c r="W15">
        <f t="shared" si="3"/>
        <v>0</v>
      </c>
      <c r="X15">
        <f t="shared" si="4"/>
        <v>0</v>
      </c>
      <c r="Y15">
        <f t="shared" si="5"/>
        <v>0</v>
      </c>
      <c r="Z15">
        <f t="shared" si="6"/>
        <v>0</v>
      </c>
      <c r="AA15">
        <f t="shared" si="7"/>
        <v>0</v>
      </c>
      <c r="AB15">
        <f t="shared" si="8"/>
        <v>0</v>
      </c>
      <c r="AC15">
        <f t="shared" si="9"/>
        <v>0</v>
      </c>
    </row>
    <row r="16" spans="1:29" ht="24.75" customHeight="1" thickBot="1" thickTop="1">
      <c r="A16" s="67"/>
      <c r="B16" s="68"/>
      <c r="C16" s="69"/>
      <c r="D16" s="46"/>
      <c r="E16" s="47">
        <f t="shared" si="10"/>
      </c>
      <c r="F16" s="48">
        <f t="shared" si="11"/>
      </c>
      <c r="G16" s="47">
        <f t="shared" si="12"/>
      </c>
      <c r="H16" s="49">
        <f t="shared" si="13"/>
      </c>
      <c r="I16" s="48">
        <f t="shared" si="14"/>
      </c>
      <c r="J16" s="47">
        <f t="shared" si="15"/>
      </c>
      <c r="K16" s="49">
        <f t="shared" si="16"/>
      </c>
      <c r="L16" s="48">
        <f t="shared" si="17"/>
      </c>
      <c r="M16" s="47">
        <f t="shared" si="18"/>
      </c>
      <c r="N16" s="49">
        <f t="shared" si="19"/>
      </c>
      <c r="O16" s="48">
        <f t="shared" si="20"/>
      </c>
      <c r="P16" s="50"/>
      <c r="R16" s="44">
        <v>0</v>
      </c>
      <c r="S16" s="42"/>
      <c r="T16">
        <f t="shared" si="0"/>
        <v>0</v>
      </c>
      <c r="U16">
        <f t="shared" si="1"/>
        <v>0</v>
      </c>
      <c r="V16">
        <f t="shared" si="2"/>
        <v>0</v>
      </c>
      <c r="W16">
        <f t="shared" si="3"/>
        <v>0</v>
      </c>
      <c r="X16">
        <f t="shared" si="4"/>
        <v>0</v>
      </c>
      <c r="Y16">
        <f t="shared" si="5"/>
        <v>0</v>
      </c>
      <c r="Z16">
        <f t="shared" si="6"/>
        <v>0</v>
      </c>
      <c r="AA16">
        <f t="shared" si="7"/>
        <v>0</v>
      </c>
      <c r="AB16">
        <f t="shared" si="8"/>
        <v>0</v>
      </c>
      <c r="AC16">
        <f t="shared" si="9"/>
        <v>0</v>
      </c>
    </row>
    <row r="17" spans="1:29" ht="24.75" customHeight="1" thickBot="1" thickTop="1">
      <c r="A17" s="67"/>
      <c r="B17" s="68"/>
      <c r="C17" s="69"/>
      <c r="D17" s="46"/>
      <c r="E17" s="47">
        <f t="shared" si="10"/>
      </c>
      <c r="F17" s="48">
        <f t="shared" si="11"/>
      </c>
      <c r="G17" s="47">
        <f t="shared" si="12"/>
      </c>
      <c r="H17" s="49">
        <f t="shared" si="13"/>
      </c>
      <c r="I17" s="48">
        <f t="shared" si="14"/>
      </c>
      <c r="J17" s="47">
        <f t="shared" si="15"/>
      </c>
      <c r="K17" s="49">
        <f t="shared" si="16"/>
      </c>
      <c r="L17" s="48">
        <f t="shared" si="17"/>
      </c>
      <c r="M17" s="47">
        <f t="shared" si="18"/>
      </c>
      <c r="N17" s="49">
        <f t="shared" si="19"/>
      </c>
      <c r="O17" s="48">
        <f t="shared" si="20"/>
      </c>
      <c r="P17" s="50"/>
      <c r="R17" s="44">
        <v>0</v>
      </c>
      <c r="S17" s="42"/>
      <c r="T17">
        <f t="shared" si="0"/>
        <v>0</v>
      </c>
      <c r="U17">
        <f t="shared" si="1"/>
        <v>0</v>
      </c>
      <c r="V17">
        <f t="shared" si="2"/>
        <v>0</v>
      </c>
      <c r="W17">
        <f t="shared" si="3"/>
        <v>0</v>
      </c>
      <c r="X17">
        <f t="shared" si="4"/>
        <v>0</v>
      </c>
      <c r="Y17">
        <f t="shared" si="5"/>
        <v>0</v>
      </c>
      <c r="Z17">
        <f t="shared" si="6"/>
        <v>0</v>
      </c>
      <c r="AA17">
        <f t="shared" si="7"/>
        <v>0</v>
      </c>
      <c r="AB17">
        <f t="shared" si="8"/>
        <v>0</v>
      </c>
      <c r="AC17">
        <f t="shared" si="9"/>
        <v>0</v>
      </c>
    </row>
    <row r="18" spans="1:29" ht="24.75" customHeight="1" thickBot="1" thickTop="1">
      <c r="A18" s="67"/>
      <c r="B18" s="68"/>
      <c r="C18" s="69"/>
      <c r="D18" s="46"/>
      <c r="E18" s="47">
        <f t="shared" si="10"/>
      </c>
      <c r="F18" s="48">
        <f t="shared" si="11"/>
      </c>
      <c r="G18" s="47">
        <f t="shared" si="12"/>
      </c>
      <c r="H18" s="49">
        <f t="shared" si="13"/>
      </c>
      <c r="I18" s="48">
        <f t="shared" si="14"/>
      </c>
      <c r="J18" s="47">
        <f t="shared" si="15"/>
      </c>
      <c r="K18" s="49">
        <f t="shared" si="16"/>
      </c>
      <c r="L18" s="48">
        <f t="shared" si="17"/>
      </c>
      <c r="M18" s="47">
        <f t="shared" si="18"/>
      </c>
      <c r="N18" s="49">
        <f t="shared" si="19"/>
      </c>
      <c r="O18" s="48">
        <f t="shared" si="20"/>
      </c>
      <c r="P18" s="50"/>
      <c r="R18" s="44">
        <v>0</v>
      </c>
      <c r="S18" s="42"/>
      <c r="T18">
        <f t="shared" si="0"/>
        <v>0</v>
      </c>
      <c r="U18">
        <f t="shared" si="1"/>
        <v>0</v>
      </c>
      <c r="V18">
        <f t="shared" si="2"/>
        <v>0</v>
      </c>
      <c r="W18">
        <f t="shared" si="3"/>
        <v>0</v>
      </c>
      <c r="X18">
        <f t="shared" si="4"/>
        <v>0</v>
      </c>
      <c r="Y18">
        <f t="shared" si="5"/>
        <v>0</v>
      </c>
      <c r="Z18">
        <f t="shared" si="6"/>
        <v>0</v>
      </c>
      <c r="AA18">
        <f t="shared" si="7"/>
        <v>0</v>
      </c>
      <c r="AB18">
        <f t="shared" si="8"/>
        <v>0</v>
      </c>
      <c r="AC18">
        <f t="shared" si="9"/>
        <v>0</v>
      </c>
    </row>
    <row r="19" spans="1:29" ht="24.75" customHeight="1" thickBot="1" thickTop="1">
      <c r="A19" s="67"/>
      <c r="B19" s="68"/>
      <c r="C19" s="69"/>
      <c r="D19" s="46"/>
      <c r="E19" s="47">
        <f t="shared" si="10"/>
      </c>
      <c r="F19" s="48">
        <f t="shared" si="11"/>
      </c>
      <c r="G19" s="47">
        <f t="shared" si="12"/>
      </c>
      <c r="H19" s="49">
        <f t="shared" si="13"/>
      </c>
      <c r="I19" s="48">
        <f t="shared" si="14"/>
      </c>
      <c r="J19" s="47">
        <f t="shared" si="15"/>
      </c>
      <c r="K19" s="49">
        <f t="shared" si="16"/>
      </c>
      <c r="L19" s="48">
        <f t="shared" si="17"/>
      </c>
      <c r="M19" s="47">
        <f t="shared" si="18"/>
      </c>
      <c r="N19" s="49">
        <f t="shared" si="19"/>
      </c>
      <c r="O19" s="48">
        <f t="shared" si="20"/>
      </c>
      <c r="P19" s="50"/>
      <c r="R19" s="44">
        <v>0</v>
      </c>
      <c r="S19" s="42"/>
      <c r="T19">
        <f t="shared" si="0"/>
        <v>0</v>
      </c>
      <c r="U19">
        <f t="shared" si="1"/>
        <v>0</v>
      </c>
      <c r="V19">
        <f t="shared" si="2"/>
        <v>0</v>
      </c>
      <c r="W19">
        <f t="shared" si="3"/>
        <v>0</v>
      </c>
      <c r="X19">
        <f t="shared" si="4"/>
        <v>0</v>
      </c>
      <c r="Y19">
        <f t="shared" si="5"/>
        <v>0</v>
      </c>
      <c r="Z19">
        <f t="shared" si="6"/>
        <v>0</v>
      </c>
      <c r="AA19">
        <f t="shared" si="7"/>
        <v>0</v>
      </c>
      <c r="AB19">
        <f t="shared" si="8"/>
        <v>0</v>
      </c>
      <c r="AC19">
        <f t="shared" si="9"/>
        <v>0</v>
      </c>
    </row>
    <row r="20" spans="1:29" ht="24.75" customHeight="1" thickBot="1" thickTop="1">
      <c r="A20" s="67"/>
      <c r="B20" s="68"/>
      <c r="C20" s="69"/>
      <c r="D20" s="46"/>
      <c r="E20" s="47">
        <f t="shared" si="10"/>
      </c>
      <c r="F20" s="48">
        <f t="shared" si="11"/>
      </c>
      <c r="G20" s="47">
        <f t="shared" si="12"/>
      </c>
      <c r="H20" s="49">
        <f t="shared" si="13"/>
      </c>
      <c r="I20" s="48">
        <f t="shared" si="14"/>
      </c>
      <c r="J20" s="47">
        <f t="shared" si="15"/>
      </c>
      <c r="K20" s="49">
        <f t="shared" si="16"/>
      </c>
      <c r="L20" s="48">
        <f t="shared" si="17"/>
      </c>
      <c r="M20" s="47">
        <f t="shared" si="18"/>
      </c>
      <c r="N20" s="49">
        <f t="shared" si="19"/>
      </c>
      <c r="O20" s="48">
        <f t="shared" si="20"/>
      </c>
      <c r="P20" s="50"/>
      <c r="R20" s="44">
        <v>0</v>
      </c>
      <c r="S20" s="42"/>
      <c r="T20">
        <f t="shared" si="0"/>
        <v>0</v>
      </c>
      <c r="U20">
        <f t="shared" si="1"/>
        <v>0</v>
      </c>
      <c r="V20">
        <f t="shared" si="2"/>
        <v>0</v>
      </c>
      <c r="W20">
        <f t="shared" si="3"/>
        <v>0</v>
      </c>
      <c r="X20">
        <f t="shared" si="4"/>
        <v>0</v>
      </c>
      <c r="Y20">
        <f t="shared" si="5"/>
        <v>0</v>
      </c>
      <c r="Z20">
        <f t="shared" si="6"/>
        <v>0</v>
      </c>
      <c r="AA20">
        <f t="shared" si="7"/>
        <v>0</v>
      </c>
      <c r="AB20">
        <f t="shared" si="8"/>
        <v>0</v>
      </c>
      <c r="AC20">
        <f t="shared" si="9"/>
        <v>0</v>
      </c>
    </row>
    <row r="21" spans="1:29" ht="24.75" customHeight="1" thickBot="1" thickTop="1">
      <c r="A21" s="67"/>
      <c r="B21" s="68"/>
      <c r="C21" s="69"/>
      <c r="D21" s="46"/>
      <c r="E21" s="47">
        <f t="shared" si="10"/>
      </c>
      <c r="F21" s="48">
        <f t="shared" si="11"/>
      </c>
      <c r="G21" s="47">
        <f t="shared" si="12"/>
      </c>
      <c r="H21" s="49">
        <f t="shared" si="13"/>
      </c>
      <c r="I21" s="48">
        <f t="shared" si="14"/>
      </c>
      <c r="J21" s="47">
        <f t="shared" si="15"/>
      </c>
      <c r="K21" s="49">
        <f t="shared" si="16"/>
      </c>
      <c r="L21" s="48">
        <f t="shared" si="17"/>
      </c>
      <c r="M21" s="47">
        <f t="shared" si="18"/>
      </c>
      <c r="N21" s="49">
        <f t="shared" si="19"/>
      </c>
      <c r="O21" s="48">
        <f t="shared" si="20"/>
      </c>
      <c r="P21" s="50"/>
      <c r="R21" s="44">
        <v>0</v>
      </c>
      <c r="S21" s="42"/>
      <c r="T21">
        <f t="shared" si="0"/>
        <v>0</v>
      </c>
      <c r="U21">
        <f t="shared" si="1"/>
        <v>0</v>
      </c>
      <c r="V21">
        <f t="shared" si="2"/>
        <v>0</v>
      </c>
      <c r="W21">
        <f t="shared" si="3"/>
        <v>0</v>
      </c>
      <c r="X21">
        <f t="shared" si="4"/>
        <v>0</v>
      </c>
      <c r="Y21">
        <f t="shared" si="5"/>
        <v>0</v>
      </c>
      <c r="Z21">
        <f t="shared" si="6"/>
        <v>0</v>
      </c>
      <c r="AA21">
        <f t="shared" si="7"/>
        <v>0</v>
      </c>
      <c r="AB21">
        <f t="shared" si="8"/>
        <v>0</v>
      </c>
      <c r="AC21">
        <f t="shared" si="9"/>
        <v>0</v>
      </c>
    </row>
    <row r="22" spans="1:29" ht="24.75" customHeight="1" thickBot="1" thickTop="1">
      <c r="A22" s="67"/>
      <c r="B22" s="68"/>
      <c r="C22" s="69"/>
      <c r="D22" s="46"/>
      <c r="E22" s="47">
        <f t="shared" si="10"/>
      </c>
      <c r="F22" s="48">
        <f t="shared" si="11"/>
      </c>
      <c r="G22" s="47">
        <f t="shared" si="12"/>
      </c>
      <c r="H22" s="49">
        <f t="shared" si="13"/>
      </c>
      <c r="I22" s="48">
        <f t="shared" si="14"/>
      </c>
      <c r="J22" s="47">
        <f t="shared" si="15"/>
      </c>
      <c r="K22" s="49">
        <f t="shared" si="16"/>
      </c>
      <c r="L22" s="48">
        <f t="shared" si="17"/>
      </c>
      <c r="M22" s="47">
        <f t="shared" si="18"/>
      </c>
      <c r="N22" s="49">
        <f t="shared" si="19"/>
      </c>
      <c r="O22" s="48">
        <f t="shared" si="20"/>
      </c>
      <c r="P22" s="50"/>
      <c r="R22" s="44">
        <v>0</v>
      </c>
      <c r="S22" s="42"/>
      <c r="T22">
        <f t="shared" si="0"/>
        <v>0</v>
      </c>
      <c r="U22">
        <f t="shared" si="1"/>
        <v>0</v>
      </c>
      <c r="V22">
        <f t="shared" si="2"/>
        <v>0</v>
      </c>
      <c r="W22">
        <f t="shared" si="3"/>
        <v>0</v>
      </c>
      <c r="X22">
        <f t="shared" si="4"/>
        <v>0</v>
      </c>
      <c r="Y22">
        <f t="shared" si="5"/>
        <v>0</v>
      </c>
      <c r="Z22">
        <f t="shared" si="6"/>
        <v>0</v>
      </c>
      <c r="AA22">
        <f t="shared" si="7"/>
        <v>0</v>
      </c>
      <c r="AB22">
        <f t="shared" si="8"/>
        <v>0</v>
      </c>
      <c r="AC22">
        <f t="shared" si="9"/>
        <v>0</v>
      </c>
    </row>
    <row r="23" spans="1:29" ht="30" customHeight="1" thickTop="1">
      <c r="A23" s="95" t="s">
        <v>16</v>
      </c>
      <c r="B23" s="96"/>
      <c r="C23" s="96"/>
      <c r="D23" s="97"/>
      <c r="E23" s="47">
        <f t="shared" si="10"/>
      </c>
      <c r="F23" s="48">
        <f t="shared" si="11"/>
      </c>
      <c r="G23" s="47">
        <f t="shared" si="12"/>
      </c>
      <c r="H23" s="49">
        <f t="shared" si="13"/>
      </c>
      <c r="I23" s="48">
        <f t="shared" si="14"/>
      </c>
      <c r="J23" s="47">
        <f t="shared" si="15"/>
      </c>
      <c r="K23" s="49">
        <f t="shared" si="16"/>
      </c>
      <c r="L23" s="48">
        <f t="shared" si="17"/>
      </c>
      <c r="M23" s="47">
        <f t="shared" si="18"/>
      </c>
      <c r="N23" s="49">
        <f t="shared" si="19"/>
      </c>
      <c r="O23" s="48">
        <f t="shared" si="20"/>
      </c>
      <c r="P23" s="50" t="s">
        <v>11</v>
      </c>
      <c r="R23" s="45">
        <f>SUM(R8:R22)</f>
        <v>0</v>
      </c>
      <c r="S23" s="42"/>
      <c r="T23">
        <f t="shared" si="0"/>
        <v>0</v>
      </c>
      <c r="U23">
        <f t="shared" si="1"/>
        <v>0</v>
      </c>
      <c r="V23">
        <f t="shared" si="2"/>
        <v>0</v>
      </c>
      <c r="W23">
        <f t="shared" si="3"/>
        <v>0</v>
      </c>
      <c r="X23">
        <f t="shared" si="4"/>
        <v>0</v>
      </c>
      <c r="Y23">
        <f t="shared" si="5"/>
        <v>0</v>
      </c>
      <c r="Z23">
        <f t="shared" si="6"/>
        <v>0</v>
      </c>
      <c r="AA23">
        <f t="shared" si="7"/>
        <v>0</v>
      </c>
      <c r="AB23">
        <f t="shared" si="8"/>
        <v>0</v>
      </c>
      <c r="AC23">
        <f t="shared" si="9"/>
        <v>0</v>
      </c>
    </row>
    <row r="24" spans="1:29" ht="16.5" customHeight="1" thickBot="1">
      <c r="A24" s="95"/>
      <c r="B24" s="96"/>
      <c r="C24" s="96"/>
      <c r="D24" s="97"/>
      <c r="E24" s="51"/>
      <c r="F24" s="52"/>
      <c r="G24" s="53"/>
      <c r="H24" s="54"/>
      <c r="I24" s="52"/>
      <c r="J24" s="55"/>
      <c r="K24" s="54"/>
      <c r="L24" s="56"/>
      <c r="M24" s="53"/>
      <c r="N24" s="54"/>
      <c r="O24" s="52"/>
      <c r="P24" s="50"/>
      <c r="R24" s="45"/>
      <c r="S24" s="42"/>
      <c r="T24">
        <f t="shared" si="0"/>
        <v>0</v>
      </c>
      <c r="U24">
        <f t="shared" si="1"/>
        <v>0</v>
      </c>
      <c r="V24">
        <f t="shared" si="2"/>
        <v>0</v>
      </c>
      <c r="W24">
        <f t="shared" si="3"/>
        <v>0</v>
      </c>
      <c r="X24">
        <f t="shared" si="4"/>
        <v>0</v>
      </c>
      <c r="Y24">
        <f t="shared" si="5"/>
        <v>0</v>
      </c>
      <c r="Z24">
        <f t="shared" si="6"/>
        <v>0</v>
      </c>
      <c r="AA24">
        <f t="shared" si="7"/>
        <v>0</v>
      </c>
      <c r="AB24">
        <f t="shared" si="8"/>
        <v>0</v>
      </c>
      <c r="AC24">
        <f t="shared" si="9"/>
        <v>0</v>
      </c>
    </row>
    <row r="25" spans="1:29" ht="15" customHeight="1" thickTop="1">
      <c r="A25" s="92" t="s">
        <v>9</v>
      </c>
      <c r="B25" s="93"/>
      <c r="C25" s="93"/>
      <c r="D25" s="94"/>
      <c r="E25" s="112">
        <f>IF(999999999&gt;$R25,"",IF($R25&lt;9999999999,"￥",IF($R25&lt;10000000000,"",S25)))</f>
      </c>
      <c r="F25" s="110">
        <f>IF(99999999&gt;$R25,"",IF($R25&lt;999999999,"￥",IF($R25&lt;1000000000,"",T25)))</f>
      </c>
      <c r="G25" s="112">
        <f>IF(9999999&gt;$R25,"",IF($R25&lt;99999999,"￥",IF($R25&lt;100000000,"",U25)))</f>
      </c>
      <c r="H25" s="114">
        <f>IF(999999&gt;$R25,"",IF($R25&lt;9999999,"￥",IF($R25&lt;10000000,"",V25)))</f>
      </c>
      <c r="I25" s="116">
        <f>IF(99999&gt;$R25,"",IF($R25&lt;999999,"￥",IF($R25&lt;1000000,"",W25)))</f>
      </c>
      <c r="J25" s="112">
        <f>IF(9999&gt;$R25,"",IF($R25&lt;99999,"￥",IF($R25&lt;100000,"",X25)))</f>
      </c>
      <c r="K25" s="114">
        <f>IF(999&gt;$R25,"",IF($R25&lt;9999,"￥",IF($R25&lt;10000,"",Y25)))</f>
      </c>
      <c r="L25" s="116">
        <f>IF(99&gt;$R25,"",IF($R25&lt;999,"￥",IF($R25&lt;1000,"",Z25)))</f>
      </c>
      <c r="M25" s="120">
        <f>IF(9&gt;$R25,"",IF($R25&lt;99,"￥",IF($R25&lt;100,"",AA25)))</f>
      </c>
      <c r="N25" s="114">
        <f>IF(1&gt;$R25,"",IF($R25&lt;9,"￥",IF($R25&lt;10,"",AB25)))</f>
      </c>
      <c r="O25" s="116">
        <f>IF(0&gt;=$R25,"",IF($R25&lt;1,"￥",IF($R25&lt;1,"",AC25)))</f>
      </c>
      <c r="P25" s="107" t="s">
        <v>12</v>
      </c>
      <c r="R25" s="118">
        <v>0</v>
      </c>
      <c r="S25" s="42"/>
      <c r="T25">
        <f t="shared" si="0"/>
        <v>0</v>
      </c>
      <c r="U25">
        <f t="shared" si="1"/>
        <v>0</v>
      </c>
      <c r="V25">
        <f t="shared" si="2"/>
        <v>0</v>
      </c>
      <c r="W25">
        <f t="shared" si="3"/>
        <v>0</v>
      </c>
      <c r="X25">
        <f t="shared" si="4"/>
        <v>0</v>
      </c>
      <c r="Y25">
        <f t="shared" si="5"/>
        <v>0</v>
      </c>
      <c r="Z25">
        <f t="shared" si="6"/>
        <v>0</v>
      </c>
      <c r="AA25">
        <f t="shared" si="7"/>
        <v>0</v>
      </c>
      <c r="AB25">
        <f t="shared" si="8"/>
        <v>0</v>
      </c>
      <c r="AC25">
        <f t="shared" si="9"/>
        <v>0</v>
      </c>
    </row>
    <row r="26" spans="1:29" ht="15" customHeight="1" thickBot="1">
      <c r="A26" s="89" t="s">
        <v>15</v>
      </c>
      <c r="B26" s="90"/>
      <c r="C26" s="90"/>
      <c r="D26" s="91"/>
      <c r="E26" s="113"/>
      <c r="F26" s="111"/>
      <c r="G26" s="113"/>
      <c r="H26" s="115"/>
      <c r="I26" s="117"/>
      <c r="J26" s="113"/>
      <c r="K26" s="115"/>
      <c r="L26" s="117"/>
      <c r="M26" s="121"/>
      <c r="N26" s="115"/>
      <c r="O26" s="117"/>
      <c r="P26" s="108"/>
      <c r="R26" s="119"/>
      <c r="S26" s="42"/>
      <c r="T26">
        <f t="shared" si="0"/>
        <v>0</v>
      </c>
      <c r="U26">
        <f t="shared" si="1"/>
        <v>0</v>
      </c>
      <c r="V26">
        <f t="shared" si="2"/>
        <v>0</v>
      </c>
      <c r="W26">
        <f t="shared" si="3"/>
        <v>0</v>
      </c>
      <c r="X26">
        <f t="shared" si="4"/>
        <v>0</v>
      </c>
      <c r="Y26">
        <f t="shared" si="5"/>
        <v>0</v>
      </c>
      <c r="Z26">
        <f t="shared" si="6"/>
        <v>0</v>
      </c>
      <c r="AA26">
        <f t="shared" si="7"/>
        <v>0</v>
      </c>
      <c r="AB26">
        <f t="shared" si="8"/>
        <v>0</v>
      </c>
      <c r="AC26">
        <f t="shared" si="9"/>
        <v>0</v>
      </c>
    </row>
    <row r="27" spans="1:29" ht="16.5" customHeight="1" thickTop="1">
      <c r="A27" s="95"/>
      <c r="B27" s="96"/>
      <c r="C27" s="96"/>
      <c r="D27" s="97"/>
      <c r="E27" s="51"/>
      <c r="F27" s="52"/>
      <c r="G27" s="53"/>
      <c r="H27" s="54"/>
      <c r="I27" s="52"/>
      <c r="J27" s="55"/>
      <c r="K27" s="54"/>
      <c r="L27" s="56"/>
      <c r="M27" s="53"/>
      <c r="N27" s="54"/>
      <c r="O27" s="52"/>
      <c r="P27" s="50"/>
      <c r="R27" s="45"/>
      <c r="S27" s="42"/>
      <c r="T27">
        <f t="shared" si="0"/>
        <v>0</v>
      </c>
      <c r="U27">
        <f t="shared" si="1"/>
        <v>0</v>
      </c>
      <c r="V27">
        <f t="shared" si="2"/>
        <v>0</v>
      </c>
      <c r="W27">
        <f t="shared" si="3"/>
        <v>0</v>
      </c>
      <c r="X27">
        <f t="shared" si="4"/>
        <v>0</v>
      </c>
      <c r="Y27">
        <f t="shared" si="5"/>
        <v>0</v>
      </c>
      <c r="Z27">
        <f t="shared" si="6"/>
        <v>0</v>
      </c>
      <c r="AA27">
        <f t="shared" si="7"/>
        <v>0</v>
      </c>
      <c r="AB27">
        <f t="shared" si="8"/>
        <v>0</v>
      </c>
      <c r="AC27">
        <f t="shared" si="9"/>
        <v>0</v>
      </c>
    </row>
    <row r="28" spans="1:29" ht="30" customHeight="1">
      <c r="A28" s="86" t="s">
        <v>26</v>
      </c>
      <c r="B28" s="87"/>
      <c r="C28" s="87"/>
      <c r="D28" s="88"/>
      <c r="E28" s="47">
        <f>IF(999999999&gt;$R28,"",IF($R28&lt;9999999999,"￥",IF($R28&lt;10000000000,"",S28)))</f>
      </c>
      <c r="F28" s="48">
        <f>IF(99999999&gt;$R28,"",IF($R28&lt;999999999,"￥",IF($R28&lt;1000000000,"",T28)))</f>
      </c>
      <c r="G28" s="47">
        <f>IF(9999999&gt;$R28,"",IF($R28&lt;99999999,"￥",IF($R28&lt;100000000,"",U28)))</f>
      </c>
      <c r="H28" s="49">
        <f>IF(999999&gt;$R28,"",IF($R28&lt;9999999,"￥",IF($R28&lt;10000000,"",V28)))</f>
      </c>
      <c r="I28" s="48">
        <f>IF(99999&gt;$R28,"",IF($R28&lt;999999,"￥",IF($R28&lt;1000000,"",W28)))</f>
      </c>
      <c r="J28" s="47">
        <f>IF(9999&gt;$R28,"",IF($R28&lt;99999,"￥",IF($R28&lt;100000,"",X28)))</f>
      </c>
      <c r="K28" s="49">
        <f>IF(999&gt;$R28,"",IF($R28&lt;9999,"￥",IF($R28&lt;10000,"",Y28)))</f>
      </c>
      <c r="L28" s="48">
        <f>IF(99&gt;$R28,"",IF($R28&lt;999,"￥",IF($R28&lt;1000,"",Z28)))</f>
      </c>
      <c r="M28" s="47">
        <f>IF(9&gt;$R28,"",IF($R28&lt;99,"￥",IF($R28&lt;100,"",AA28)))</f>
      </c>
      <c r="N28" s="49">
        <f>IF(1&gt;$R28,"",IF($R28&lt;9,"￥",IF($R28&lt;10,"",AB28)))</f>
      </c>
      <c r="O28" s="48">
        <f>IF(0&gt;=$R28,"",IF($R28&lt;1,"￥",IF($R28&lt;1,"",AC28)))</f>
      </c>
      <c r="P28" s="50" t="s">
        <v>13</v>
      </c>
      <c r="R28" s="45">
        <f>+R23+R25</f>
        <v>0</v>
      </c>
      <c r="S28" s="42"/>
      <c r="T28">
        <f t="shared" si="0"/>
        <v>0</v>
      </c>
      <c r="U28">
        <f t="shared" si="1"/>
        <v>0</v>
      </c>
      <c r="V28">
        <f t="shared" si="2"/>
        <v>0</v>
      </c>
      <c r="W28">
        <f t="shared" si="3"/>
        <v>0</v>
      </c>
      <c r="X28">
        <f t="shared" si="4"/>
        <v>0</v>
      </c>
      <c r="Y28">
        <f t="shared" si="5"/>
        <v>0</v>
      </c>
      <c r="Z28">
        <f t="shared" si="6"/>
        <v>0</v>
      </c>
      <c r="AA28">
        <f t="shared" si="7"/>
        <v>0</v>
      </c>
      <c r="AB28">
        <f t="shared" si="8"/>
        <v>0</v>
      </c>
      <c r="AC28">
        <f t="shared" si="9"/>
        <v>0</v>
      </c>
    </row>
    <row r="29" spans="1:29" ht="16.5" customHeight="1">
      <c r="A29" s="95"/>
      <c r="B29" s="96"/>
      <c r="C29" s="96"/>
      <c r="D29" s="97"/>
      <c r="E29" s="51"/>
      <c r="F29" s="52"/>
      <c r="G29" s="53"/>
      <c r="H29" s="54"/>
      <c r="I29" s="52"/>
      <c r="J29" s="55"/>
      <c r="K29" s="54"/>
      <c r="L29" s="56"/>
      <c r="M29" s="53"/>
      <c r="N29" s="54"/>
      <c r="O29" s="52"/>
      <c r="P29" s="50"/>
      <c r="S29" s="42"/>
      <c r="T29">
        <f t="shared" si="0"/>
        <v>0</v>
      </c>
      <c r="U29">
        <f t="shared" si="1"/>
        <v>0</v>
      </c>
      <c r="V29">
        <f t="shared" si="2"/>
        <v>0</v>
      </c>
      <c r="W29">
        <f t="shared" si="3"/>
        <v>0</v>
      </c>
      <c r="X29">
        <f t="shared" si="4"/>
        <v>0</v>
      </c>
      <c r="Y29">
        <f t="shared" si="5"/>
        <v>0</v>
      </c>
      <c r="Z29">
        <f t="shared" si="6"/>
        <v>0</v>
      </c>
      <c r="AA29">
        <f t="shared" si="7"/>
        <v>0</v>
      </c>
      <c r="AB29">
        <f t="shared" si="8"/>
        <v>0</v>
      </c>
      <c r="AC29">
        <f t="shared" si="9"/>
        <v>0</v>
      </c>
    </row>
    <row r="30" spans="1:16" ht="15" customHeight="1">
      <c r="A30" s="57"/>
      <c r="B30" s="58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60"/>
    </row>
    <row r="31" spans="1:16" ht="20.25" customHeight="1">
      <c r="A31" s="102" t="s">
        <v>55</v>
      </c>
      <c r="B31" s="101" t="s">
        <v>23</v>
      </c>
      <c r="C31" s="101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4"/>
    </row>
    <row r="32" spans="1:16" ht="20.25" customHeight="1">
      <c r="A32" s="102"/>
      <c r="B32" s="101" t="s">
        <v>21</v>
      </c>
      <c r="C32" s="101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4"/>
    </row>
    <row r="33" spans="1:16" ht="20.25" customHeight="1">
      <c r="A33" s="102"/>
      <c r="B33" s="101" t="s">
        <v>22</v>
      </c>
      <c r="C33" s="101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61"/>
      <c r="O33" s="109" t="s">
        <v>17</v>
      </c>
      <c r="P33" s="62"/>
    </row>
    <row r="34" spans="1:16" ht="20.25" customHeight="1">
      <c r="A34" s="63"/>
      <c r="B34" s="106" t="s">
        <v>25</v>
      </c>
      <c r="C34" s="106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61"/>
      <c r="O34" s="109"/>
      <c r="P34" s="62"/>
    </row>
    <row r="35" spans="1:16" ht="45" customHeight="1">
      <c r="A35" s="104" t="s">
        <v>53</v>
      </c>
      <c r="B35" s="105"/>
      <c r="C35" s="105"/>
      <c r="D35" s="103"/>
      <c r="E35" s="103"/>
      <c r="F35" s="103"/>
      <c r="G35" s="103"/>
      <c r="H35" s="64"/>
      <c r="I35" s="122" t="s">
        <v>18</v>
      </c>
      <c r="J35" s="122"/>
      <c r="K35" s="65"/>
      <c r="L35" s="65"/>
      <c r="M35" s="65"/>
      <c r="N35" s="65"/>
      <c r="O35" s="65"/>
      <c r="P35" s="66"/>
    </row>
  </sheetData>
  <sheetProtection sheet="1"/>
  <mergeCells count="58">
    <mergeCell ref="R25:R26"/>
    <mergeCell ref="E25:E26"/>
    <mergeCell ref="M25:M26"/>
    <mergeCell ref="N25:N26"/>
    <mergeCell ref="I35:J35"/>
    <mergeCell ref="D31:P31"/>
    <mergeCell ref="D32:P32"/>
    <mergeCell ref="D33:M33"/>
    <mergeCell ref="D34:M34"/>
    <mergeCell ref="O25:O26"/>
    <mergeCell ref="P25:P26"/>
    <mergeCell ref="O33:O34"/>
    <mergeCell ref="F25:F26"/>
    <mergeCell ref="G25:G26"/>
    <mergeCell ref="H25:H26"/>
    <mergeCell ref="I25:I26"/>
    <mergeCell ref="J25:J26"/>
    <mergeCell ref="K25:K26"/>
    <mergeCell ref="L25:L26"/>
    <mergeCell ref="B32:C32"/>
    <mergeCell ref="A31:A33"/>
    <mergeCell ref="A3:B3"/>
    <mergeCell ref="A4:B4"/>
    <mergeCell ref="D35:G35"/>
    <mergeCell ref="A35:C35"/>
    <mergeCell ref="B34:C34"/>
    <mergeCell ref="B33:C33"/>
    <mergeCell ref="A29:D29"/>
    <mergeCell ref="B31:C31"/>
    <mergeCell ref="A18:C18"/>
    <mergeCell ref="A19:C19"/>
    <mergeCell ref="A20:C20"/>
    <mergeCell ref="A21:C21"/>
    <mergeCell ref="A22:C22"/>
    <mergeCell ref="A13:C13"/>
    <mergeCell ref="A14:C14"/>
    <mergeCell ref="A15:C15"/>
    <mergeCell ref="A16:C16"/>
    <mergeCell ref="A17:C17"/>
    <mergeCell ref="A1:P1"/>
    <mergeCell ref="A5:D5"/>
    <mergeCell ref="A6:C6"/>
    <mergeCell ref="A28:D28"/>
    <mergeCell ref="A26:D26"/>
    <mergeCell ref="A25:D25"/>
    <mergeCell ref="A23:D23"/>
    <mergeCell ref="A7:D7"/>
    <mergeCell ref="A24:D24"/>
    <mergeCell ref="A27:D27"/>
    <mergeCell ref="A10:C10"/>
    <mergeCell ref="A11:C11"/>
    <mergeCell ref="A12:C12"/>
    <mergeCell ref="C3:P3"/>
    <mergeCell ref="C4:P4"/>
    <mergeCell ref="P5:P6"/>
    <mergeCell ref="A8:C8"/>
    <mergeCell ref="A9:C9"/>
    <mergeCell ref="E5:O5"/>
  </mergeCells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5"/>
  <sheetViews>
    <sheetView showGridLines="0" view="pageBreakPreview" zoomScaleSheetLayoutView="100" zoomScalePageLayoutView="0" workbookViewId="0" topLeftCell="A4">
      <selection activeCell="O18" sqref="O18"/>
    </sheetView>
  </sheetViews>
  <sheetFormatPr defaultColWidth="8.796875" defaultRowHeight="14.25"/>
  <cols>
    <col min="1" max="1" width="1.8984375" style="0" customWidth="1"/>
    <col min="2" max="6" width="2.8984375" style="0" customWidth="1"/>
    <col min="7" max="7" width="1.8984375" style="0" customWidth="1"/>
    <col min="8" max="27" width="3.3984375" style="0" customWidth="1"/>
    <col min="28" max="31" width="3.09765625" style="0" customWidth="1"/>
    <col min="32" max="32" width="16.3984375" style="0" hidden="1" customWidth="1"/>
    <col min="33" max="43" width="3.09765625" style="0" hidden="1" customWidth="1"/>
    <col min="44" max="63" width="3.09765625" style="0" customWidth="1"/>
  </cols>
  <sheetData>
    <row r="1" spans="1:27" ht="30" customHeight="1">
      <c r="A1" s="136" t="s">
        <v>40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</row>
    <row r="2" spans="1:27" ht="37.5" customHeight="1">
      <c r="A2" s="135" t="s">
        <v>41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</row>
    <row r="3" spans="1:27" ht="18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45" t="s">
        <v>42</v>
      </c>
      <c r="Y3" s="145"/>
      <c r="Z3" s="145"/>
      <c r="AA3" s="145"/>
    </row>
    <row r="4" spans="1:27" s="31" customFormat="1" ht="13.5" customHeight="1">
      <c r="A4" s="29"/>
      <c r="B4" s="126" t="s">
        <v>27</v>
      </c>
      <c r="C4" s="126"/>
      <c r="D4" s="126"/>
      <c r="E4" s="126"/>
      <c r="F4" s="126"/>
      <c r="G4" s="30"/>
      <c r="H4" s="140" t="s">
        <v>2</v>
      </c>
      <c r="I4" s="141"/>
      <c r="J4" s="143" t="s">
        <v>6</v>
      </c>
      <c r="K4" s="144"/>
      <c r="L4" s="144" t="s">
        <v>4</v>
      </c>
      <c r="M4" s="144"/>
      <c r="N4" s="144" t="s">
        <v>3</v>
      </c>
      <c r="O4" s="149"/>
      <c r="P4" s="143" t="s">
        <v>2</v>
      </c>
      <c r="Q4" s="144"/>
      <c r="R4" s="144" t="s">
        <v>5</v>
      </c>
      <c r="S4" s="144"/>
      <c r="T4" s="144" t="s">
        <v>4</v>
      </c>
      <c r="U4" s="149"/>
      <c r="V4" s="143" t="s">
        <v>3</v>
      </c>
      <c r="W4" s="144"/>
      <c r="X4" s="144" t="s">
        <v>2</v>
      </c>
      <c r="Y4" s="144"/>
      <c r="Z4" s="144" t="s">
        <v>1</v>
      </c>
      <c r="AA4" s="149"/>
    </row>
    <row r="5" spans="1:43" ht="52.5" customHeight="1">
      <c r="A5" s="6"/>
      <c r="B5" s="127"/>
      <c r="C5" s="127"/>
      <c r="D5" s="127"/>
      <c r="E5" s="127"/>
      <c r="F5" s="127"/>
      <c r="G5" s="8"/>
      <c r="H5" s="142">
        <f>IF(99999999&gt;=$AF$5,"",IF($AF$5&lt;999999999,"￥",IF($AF$5&lt;1000000000,"",AH5)))</f>
      </c>
      <c r="I5" s="142"/>
      <c r="J5" s="142">
        <f>IF(9999999&gt;=$AF$5,"",IF($AF$5&lt;99999999,"￥",IF($AF$5&lt;100000000,"",AI5)))</f>
      </c>
      <c r="K5" s="113"/>
      <c r="L5" s="115">
        <f>IF(999999&gt;=$AF$5,"",IF($AF$5&lt;9999999,"￥",IF($AF$5&lt;10000000,"",AJ5)))</f>
      </c>
      <c r="M5" s="115"/>
      <c r="N5" s="115">
        <f>IF(99999&gt;=$AF$5,"",IF($AF$5&lt;999999,"￥",IF($AF$5&lt;1000000,"",AK5)))</f>
      </c>
      <c r="O5" s="117"/>
      <c r="P5" s="113">
        <f>IF(9999&gt;=$AF$5,"",IF($AF$5&lt;99999,"￥",IF($AF$5&lt;100000,"",AL5)))</f>
      </c>
      <c r="Q5" s="115"/>
      <c r="R5" s="115">
        <f>IF(999&gt;=$AF$5,"",IF($AF$5&lt;9999,"￥",IF($AF$5&lt;10000,"",AM5)))</f>
      </c>
      <c r="S5" s="115"/>
      <c r="T5" s="115">
        <f>IF(99&gt;=$AF$5,"",IF($AF$5&lt;999,"￥",IF($AF$5&lt;1000,"",AN5)))</f>
      </c>
      <c r="U5" s="117"/>
      <c r="V5" s="113">
        <f>IF(9&gt;=$AF$5,"",IF($AF$5&lt;99,"￥",IF($AF$5&lt;100,"",AO5)))</f>
      </c>
      <c r="W5" s="115"/>
      <c r="X5" s="115">
        <f>IF(1&gt;=$AF$5,"",IF($AF$5&lt;9,"￥",IF($AF$5&lt;10,"",AP5)))</f>
      </c>
      <c r="Y5" s="115"/>
      <c r="Z5" s="115">
        <f>IF(0&gt;=$AF$5,"",IF($AF$5&lt;1,"￥",IF($AF$5&lt;1,"",AQ5)))</f>
      </c>
      <c r="AA5" s="117"/>
      <c r="AF5" s="42">
        <f>+'入札内訳書'!R28</f>
        <v>0</v>
      </c>
      <c r="AG5" s="42"/>
      <c r="AH5">
        <f>INT(AF5/1000000000)</f>
        <v>0</v>
      </c>
      <c r="AI5">
        <f>INT((AF5-AH5*1000000000)/100000000)</f>
        <v>0</v>
      </c>
      <c r="AJ5">
        <f>INT((AF5-AH5*1000000000-AI5*100000000)/10000000)</f>
        <v>0</v>
      </c>
      <c r="AK5">
        <f>INT((AF5-AH5*1000000000-AI5*100000000-AJ5*10000000)/1000000)</f>
        <v>0</v>
      </c>
      <c r="AL5">
        <f>INT((AF5-AH5*1000000000-AI5*100000000-AJ5*10000000-AK5*1000000)/100000)</f>
        <v>0</v>
      </c>
      <c r="AM5">
        <f>INT((AF5-AH5*1000000000-AI5*100000000-AJ5*10000000-AK5*1000000-AL5*100000)/10000)</f>
        <v>0</v>
      </c>
      <c r="AN5">
        <f>INT((AF5-AH5*1000000000-AI5*100000000-AJ5*10000000-AK5*1000000-AL5*100000-AM5*10000)/1000)</f>
        <v>0</v>
      </c>
      <c r="AO5">
        <f>INT((AF5-AH5*1000000000-AI5*100000000-AJ5*10000000-AK5*1000000-AL5*100000-AM5*10000-AN5*1000)/100)</f>
        <v>0</v>
      </c>
      <c r="AP5">
        <f>INT((AF5-AH5*1000000000-AI5*100000000-AJ5*10000000-AK5*1000000-AL5*100000-AM5*10000-AN5*1000-AO5*100)/10)</f>
        <v>0</v>
      </c>
      <c r="AQ5">
        <f>INT((AF5-AH5*1000000000-AI5*100000000-AJ5*10000000-AK5*1000000-AL5*100000-AM5*10000-AN5*1000-AO5*100-AP5*10))</f>
        <v>0</v>
      </c>
    </row>
    <row r="6" spans="1:27" ht="60" customHeight="1">
      <c r="A6" s="9"/>
      <c r="B6" s="128" t="s">
        <v>28</v>
      </c>
      <c r="C6" s="128"/>
      <c r="D6" s="128"/>
      <c r="E6" s="128"/>
      <c r="F6" s="128"/>
      <c r="G6" s="14"/>
      <c r="H6" s="137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9"/>
    </row>
    <row r="7" spans="1:27" ht="60" customHeight="1">
      <c r="A7" s="9"/>
      <c r="B7" s="128" t="s">
        <v>29</v>
      </c>
      <c r="C7" s="128"/>
      <c r="D7" s="128"/>
      <c r="E7" s="128"/>
      <c r="F7" s="128"/>
      <c r="G7" s="14"/>
      <c r="H7" s="137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9"/>
    </row>
    <row r="8" spans="1:27" s="24" customFormat="1" ht="22.5" customHeight="1">
      <c r="A8" s="19"/>
      <c r="B8" s="126" t="s">
        <v>30</v>
      </c>
      <c r="C8" s="126"/>
      <c r="D8" s="126"/>
      <c r="E8" s="126"/>
      <c r="F8" s="126"/>
      <c r="G8" s="20"/>
      <c r="H8" s="21"/>
      <c r="I8" s="153" t="s">
        <v>31</v>
      </c>
      <c r="J8" s="153"/>
      <c r="K8" s="153"/>
      <c r="L8" s="153"/>
      <c r="M8" s="22" t="s">
        <v>32</v>
      </c>
      <c r="N8" s="153"/>
      <c r="O8" s="153"/>
      <c r="P8" s="22" t="s">
        <v>33</v>
      </c>
      <c r="Q8" s="153"/>
      <c r="R8" s="153"/>
      <c r="S8" s="22" t="s">
        <v>34</v>
      </c>
      <c r="T8" s="151" t="s">
        <v>43</v>
      </c>
      <c r="U8" s="151"/>
      <c r="V8" s="22"/>
      <c r="W8" s="22"/>
      <c r="X8" s="22"/>
      <c r="Y8" s="22"/>
      <c r="Z8" s="22"/>
      <c r="AA8" s="23"/>
    </row>
    <row r="9" spans="1:27" ht="15" customHeight="1">
      <c r="A9" s="10"/>
      <c r="B9" s="129"/>
      <c r="C9" s="129"/>
      <c r="D9" s="129"/>
      <c r="E9" s="129"/>
      <c r="F9" s="129"/>
      <c r="G9" s="12"/>
      <c r="H9" s="10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2"/>
    </row>
    <row r="10" spans="1:27" s="28" customFormat="1" ht="22.5" customHeight="1">
      <c r="A10" s="25"/>
      <c r="B10" s="127"/>
      <c r="C10" s="127"/>
      <c r="D10" s="127"/>
      <c r="E10" s="127"/>
      <c r="F10" s="127"/>
      <c r="G10" s="26"/>
      <c r="H10" s="25"/>
      <c r="I10" s="150" t="s">
        <v>31</v>
      </c>
      <c r="J10" s="150"/>
      <c r="K10" s="150"/>
      <c r="L10" s="150"/>
      <c r="M10" s="27" t="s">
        <v>32</v>
      </c>
      <c r="N10" s="150"/>
      <c r="O10" s="150"/>
      <c r="P10" s="27" t="s">
        <v>33</v>
      </c>
      <c r="Q10" s="150"/>
      <c r="R10" s="150"/>
      <c r="S10" s="27" t="s">
        <v>34</v>
      </c>
      <c r="T10" s="152" t="s">
        <v>44</v>
      </c>
      <c r="U10" s="152"/>
      <c r="V10" s="27"/>
      <c r="W10" s="27"/>
      <c r="X10" s="27"/>
      <c r="Y10" s="27"/>
      <c r="Z10" s="27"/>
      <c r="AA10" s="26"/>
    </row>
    <row r="11" spans="1:27" ht="60" customHeight="1">
      <c r="A11" s="6"/>
      <c r="B11" s="127" t="s">
        <v>51</v>
      </c>
      <c r="C11" s="127"/>
      <c r="D11" s="127"/>
      <c r="E11" s="127"/>
      <c r="F11" s="127"/>
      <c r="G11" s="8"/>
      <c r="H11" s="146" t="s">
        <v>52</v>
      </c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8"/>
    </row>
    <row r="12" spans="1:27" ht="13.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2"/>
    </row>
    <row r="13" spans="1:27" ht="18.75" customHeight="1">
      <c r="A13" s="10"/>
      <c r="C13" s="154" t="s">
        <v>45</v>
      </c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2"/>
    </row>
    <row r="14" spans="1:27" ht="18.75" customHeight="1">
      <c r="A14" s="10"/>
      <c r="C14" s="129" t="s">
        <v>46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"/>
    </row>
    <row r="15" spans="1:27" ht="18.75" customHeight="1">
      <c r="A15" s="10"/>
      <c r="C15" s="129" t="s">
        <v>47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"/>
    </row>
    <row r="16" spans="1:27" ht="52.5" customHeight="1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2"/>
    </row>
    <row r="17" spans="1:27" s="13" customFormat="1" ht="22.5" customHeight="1">
      <c r="A17" s="16"/>
      <c r="B17" s="17"/>
      <c r="C17" s="17"/>
      <c r="D17" s="17"/>
      <c r="E17" s="130" t="s">
        <v>39</v>
      </c>
      <c r="F17" s="130"/>
      <c r="G17" s="130"/>
      <c r="H17" s="130"/>
      <c r="I17" s="130"/>
      <c r="J17" s="17" t="s">
        <v>32</v>
      </c>
      <c r="K17" s="130"/>
      <c r="L17" s="130"/>
      <c r="M17" s="17" t="s">
        <v>33</v>
      </c>
      <c r="N17" s="130"/>
      <c r="O17" s="130"/>
      <c r="P17" s="17" t="s">
        <v>34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8"/>
    </row>
    <row r="18" spans="1:27" ht="37.5" customHeigh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2"/>
    </row>
    <row r="19" spans="1:27" ht="27" customHeight="1">
      <c r="A19" s="10"/>
      <c r="B19" s="11"/>
      <c r="C19" s="11"/>
      <c r="D19" s="11"/>
      <c r="E19" s="11"/>
      <c r="F19" s="11"/>
      <c r="G19" s="11"/>
      <c r="H19" s="129" t="s">
        <v>36</v>
      </c>
      <c r="I19" s="129"/>
      <c r="J19" s="129"/>
      <c r="K19" s="129"/>
      <c r="L19" s="129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2"/>
    </row>
    <row r="20" spans="1:27" ht="27" customHeight="1">
      <c r="A20" s="10"/>
      <c r="B20" s="11"/>
      <c r="C20" s="131" t="s">
        <v>35</v>
      </c>
      <c r="D20" s="131"/>
      <c r="E20" s="131"/>
      <c r="F20" s="131"/>
      <c r="H20" s="129" t="s">
        <v>37</v>
      </c>
      <c r="I20" s="129"/>
      <c r="J20" s="129"/>
      <c r="K20" s="129"/>
      <c r="L20" s="129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2"/>
    </row>
    <row r="21" spans="1:27" ht="27" customHeight="1">
      <c r="A21" s="10"/>
      <c r="B21" s="11"/>
      <c r="G21" s="11"/>
      <c r="H21" s="129" t="s">
        <v>38</v>
      </c>
      <c r="I21" s="129"/>
      <c r="J21" s="129"/>
      <c r="K21" s="129"/>
      <c r="L21" s="129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0" t="s">
        <v>48</v>
      </c>
      <c r="AA21" s="12"/>
    </row>
    <row r="22" spans="1:27" ht="27" customHeight="1">
      <c r="A22" s="10"/>
      <c r="B22" s="11"/>
      <c r="G22" s="11"/>
      <c r="H22" s="129" t="s">
        <v>49</v>
      </c>
      <c r="I22" s="129"/>
      <c r="J22" s="129"/>
      <c r="K22" s="129"/>
      <c r="L22" s="129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0"/>
      <c r="AA22" s="12"/>
    </row>
    <row r="23" spans="1:27" ht="33.75" customHeight="1">
      <c r="A23" s="10"/>
      <c r="B23" s="11"/>
      <c r="C23" s="11"/>
      <c r="D23" s="11"/>
      <c r="E23" s="11"/>
      <c r="F23" s="11"/>
      <c r="G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2"/>
    </row>
    <row r="24" spans="1:27" ht="23.25" customHeight="1">
      <c r="A24" s="10"/>
      <c r="B24" s="11"/>
      <c r="F24" s="134" t="s">
        <v>50</v>
      </c>
      <c r="G24" s="134"/>
      <c r="H24" s="134"/>
      <c r="I24" s="134"/>
      <c r="J24" s="134"/>
      <c r="K24" s="41"/>
      <c r="L24" s="133"/>
      <c r="M24" s="133"/>
      <c r="N24" s="133"/>
      <c r="O24" s="133"/>
      <c r="P24" s="133"/>
      <c r="Q24" s="133"/>
      <c r="R24" s="41"/>
      <c r="S24" s="32" t="s">
        <v>20</v>
      </c>
      <c r="U24" s="11"/>
      <c r="V24" s="11"/>
      <c r="W24" s="11"/>
      <c r="X24" s="11"/>
      <c r="Y24" s="11"/>
      <c r="Z24" s="11"/>
      <c r="AA24" s="12"/>
    </row>
    <row r="25" spans="1:27" ht="37.5" customHeight="1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8"/>
    </row>
  </sheetData>
  <sheetProtection/>
  <mergeCells count="60">
    <mergeCell ref="Q10:R10"/>
    <mergeCell ref="N21:Y21"/>
    <mergeCell ref="H22:L22"/>
    <mergeCell ref="N22:Y22"/>
    <mergeCell ref="H17:I17"/>
    <mergeCell ref="L4:M4"/>
    <mergeCell ref="N4:O4"/>
    <mergeCell ref="P4:Q4"/>
    <mergeCell ref="C13:Z13"/>
    <mergeCell ref="C14:Z14"/>
    <mergeCell ref="C15:Z15"/>
    <mergeCell ref="T4:U4"/>
    <mergeCell ref="T5:U5"/>
    <mergeCell ref="V4:W4"/>
    <mergeCell ref="Q8:R8"/>
    <mergeCell ref="V5:W5"/>
    <mergeCell ref="I10:J10"/>
    <mergeCell ref="T8:U8"/>
    <mergeCell ref="T10:U10"/>
    <mergeCell ref="K8:L8"/>
    <mergeCell ref="I8:J8"/>
    <mergeCell ref="N8:O8"/>
    <mergeCell ref="P5:Q5"/>
    <mergeCell ref="K10:L10"/>
    <mergeCell ref="N10:O10"/>
    <mergeCell ref="X3:AA3"/>
    <mergeCell ref="N17:O17"/>
    <mergeCell ref="H11:AA11"/>
    <mergeCell ref="X4:Y4"/>
    <mergeCell ref="X5:Y5"/>
    <mergeCell ref="Z4:AA4"/>
    <mergeCell ref="Z5:AA5"/>
    <mergeCell ref="R4:S4"/>
    <mergeCell ref="R5:S5"/>
    <mergeCell ref="K17:L17"/>
    <mergeCell ref="A2:AA2"/>
    <mergeCell ref="A1:AA1"/>
    <mergeCell ref="H6:AA6"/>
    <mergeCell ref="H7:AA7"/>
    <mergeCell ref="H4:I4"/>
    <mergeCell ref="H5:I5"/>
    <mergeCell ref="J4:K4"/>
    <mergeCell ref="J5:K5"/>
    <mergeCell ref="L5:M5"/>
    <mergeCell ref="N5:O5"/>
    <mergeCell ref="C20:F20"/>
    <mergeCell ref="H19:L19"/>
    <mergeCell ref="H20:L20"/>
    <mergeCell ref="N19:Z19"/>
    <mergeCell ref="N20:Z20"/>
    <mergeCell ref="L24:Q24"/>
    <mergeCell ref="F24:J24"/>
    <mergeCell ref="H21:L21"/>
    <mergeCell ref="Z21:Z22"/>
    <mergeCell ref="B4:F5"/>
    <mergeCell ref="B6:F6"/>
    <mergeCell ref="B7:F7"/>
    <mergeCell ref="B8:F10"/>
    <mergeCell ref="B11:F11"/>
    <mergeCell ref="E17:G17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谷山 貴慶</dc:creator>
  <cp:keywords/>
  <dc:description/>
  <cp:lastModifiedBy>瀬治山 美華2</cp:lastModifiedBy>
  <cp:lastPrinted>2015-06-30T00:47:55Z</cp:lastPrinted>
  <dcterms:created xsi:type="dcterms:W3CDTF">2015-06-23T23:38:57Z</dcterms:created>
  <dcterms:modified xsi:type="dcterms:W3CDTF">2017-02-02T07:56:31Z</dcterms:modified>
  <cp:category/>
  <cp:version/>
  <cp:contentType/>
  <cp:contentStatus/>
</cp:coreProperties>
</file>