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280" windowHeight="9840"/>
  </bookViews>
  <sheets>
    <sheet name="学校情報外" sheetId="1" r:id="rId1"/>
  </sheets>
  <definedNames>
    <definedName name="_xlnm.Print_Area" localSheetId="0">学校情報外!$A$1:$O$54</definedName>
  </definedNames>
  <calcPr calcId="145621"/>
</workbook>
</file>

<file path=xl/calcChain.xml><?xml version="1.0" encoding="utf-8"?>
<calcChain xmlns="http://schemas.openxmlformats.org/spreadsheetml/2006/main">
  <c r="O17" i="1" l="1"/>
  <c r="M16" i="1"/>
  <c r="M18" i="1" s="1"/>
  <c r="O15" i="1"/>
  <c r="O14" i="1"/>
  <c r="O13" i="1"/>
  <c r="O12" i="1"/>
  <c r="O11" i="1"/>
  <c r="O10" i="1"/>
  <c r="O9" i="1"/>
  <c r="O8" i="1"/>
  <c r="O7" i="1"/>
  <c r="O6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O16" i="1" l="1"/>
  <c r="O18" i="1" s="1"/>
  <c r="N16" i="1"/>
  <c r="N18" i="1" s="1"/>
  <c r="J6" i="1"/>
  <c r="J17" i="1"/>
  <c r="J7" i="1"/>
  <c r="J8" i="1"/>
  <c r="J9" i="1"/>
  <c r="J10" i="1"/>
  <c r="J11" i="1"/>
  <c r="J12" i="1"/>
  <c r="J13" i="1"/>
  <c r="J14" i="1"/>
  <c r="J15" i="1"/>
  <c r="K16" i="1"/>
  <c r="K18" i="1" s="1"/>
  <c r="C16" i="1"/>
  <c r="D16" i="1"/>
  <c r="E16" i="1"/>
  <c r="F16" i="1"/>
  <c r="G16" i="1"/>
  <c r="H16" i="1"/>
  <c r="K27" i="1"/>
  <c r="K24" i="1"/>
  <c r="K31" i="1"/>
  <c r="K28" i="1"/>
  <c r="K29" i="1"/>
  <c r="C46" i="1" s="1"/>
  <c r="G46" i="1" s="1"/>
  <c r="K26" i="1"/>
  <c r="C43" i="1" s="1"/>
  <c r="G43" i="1" s="1"/>
  <c r="K25" i="1"/>
  <c r="K32" i="1"/>
  <c r="K23" i="1"/>
  <c r="K30" i="1"/>
  <c r="C33" i="1"/>
  <c r="D33" i="1"/>
  <c r="E33" i="1"/>
  <c r="F33" i="1"/>
  <c r="G33" i="1"/>
  <c r="H33" i="1"/>
  <c r="I33" i="1"/>
  <c r="J33" i="1"/>
  <c r="K34" i="1"/>
  <c r="C52" i="1" s="1"/>
  <c r="I44" i="1"/>
  <c r="L44" i="1" s="1"/>
  <c r="I41" i="1"/>
  <c r="L41" i="1"/>
  <c r="I48" i="1"/>
  <c r="L48" i="1" s="1"/>
  <c r="I45" i="1"/>
  <c r="L45" i="1"/>
  <c r="I46" i="1"/>
  <c r="L46" i="1" s="1"/>
  <c r="L43" i="1"/>
  <c r="I42" i="1"/>
  <c r="L49" i="1"/>
  <c r="I40" i="1"/>
  <c r="L40" i="1" s="1"/>
  <c r="I47" i="1"/>
  <c r="L47" i="1" s="1"/>
  <c r="D50" i="1"/>
  <c r="D53" i="1" s="1"/>
  <c r="E50" i="1"/>
  <c r="E53" i="1" s="1"/>
  <c r="F50" i="1"/>
  <c r="F53" i="1" s="1"/>
  <c r="H50" i="1"/>
  <c r="H53" i="1" s="1"/>
  <c r="J50" i="1"/>
  <c r="J53" i="1" s="1"/>
  <c r="K50" i="1"/>
  <c r="K53" i="1" s="1"/>
  <c r="I52" i="1"/>
  <c r="L52" i="1" s="1"/>
  <c r="C44" i="1" l="1"/>
  <c r="G44" i="1" s="1"/>
  <c r="C42" i="1"/>
  <c r="G42" i="1" s="1"/>
  <c r="C49" i="1"/>
  <c r="G49" i="1" s="1"/>
  <c r="C45" i="1"/>
  <c r="G45" i="1" s="1"/>
  <c r="C48" i="1"/>
  <c r="G48" i="1" s="1"/>
  <c r="K33" i="1"/>
  <c r="C35" i="1" s="1"/>
  <c r="K35" i="1" s="1"/>
  <c r="I50" i="1"/>
  <c r="I53" i="1" s="1"/>
  <c r="C41" i="1"/>
  <c r="G41" i="1" s="1"/>
  <c r="J16" i="1"/>
  <c r="J18" i="1" s="1"/>
  <c r="I16" i="1"/>
  <c r="C47" i="1"/>
  <c r="G47" i="1" s="1"/>
  <c r="C40" i="1"/>
  <c r="G40" i="1" s="1"/>
  <c r="L42" i="1"/>
  <c r="L50" i="1" s="1"/>
  <c r="L53" i="1" s="1"/>
  <c r="G50" i="1" l="1"/>
  <c r="G53" i="1" s="1"/>
  <c r="C50" i="1"/>
  <c r="C53" i="1" s="1"/>
</calcChain>
</file>

<file path=xl/sharedStrings.xml><?xml version="1.0" encoding="utf-8"?>
<sst xmlns="http://schemas.openxmlformats.org/spreadsheetml/2006/main" count="85" uniqueCount="49">
  <si>
    <t>総計</t>
    <rPh sb="0" eb="2">
      <t>ソウケイ</t>
    </rPh>
    <phoneticPr fontId="2"/>
  </si>
  <si>
    <t>串間中学校</t>
    <rPh sb="0" eb="2">
      <t>クシマ</t>
    </rPh>
    <rPh sb="2" eb="5">
      <t>チュウガッコウ</t>
    </rPh>
    <phoneticPr fontId="2"/>
  </si>
  <si>
    <t>＜中学校＞</t>
    <rPh sb="1" eb="4">
      <t>チュウガッコウ</t>
    </rPh>
    <phoneticPr fontId="2"/>
  </si>
  <si>
    <t>合計</t>
    <rPh sb="0" eb="2">
      <t>ゴウケイ</t>
    </rPh>
    <phoneticPr fontId="2"/>
  </si>
  <si>
    <t>本城小学校</t>
    <rPh sb="0" eb="2">
      <t>ホンジョウ</t>
    </rPh>
    <rPh sb="2" eb="5">
      <t>ショウガッコウ</t>
    </rPh>
    <phoneticPr fontId="2"/>
  </si>
  <si>
    <t>福島小学校</t>
    <rPh sb="0" eb="2">
      <t>フクシマ</t>
    </rPh>
    <rPh sb="2" eb="5">
      <t>ショウガッコウ</t>
    </rPh>
    <phoneticPr fontId="2"/>
  </si>
  <si>
    <t>都井小学校</t>
    <rPh sb="0" eb="2">
      <t>トイ</t>
    </rPh>
    <rPh sb="2" eb="5">
      <t>ショウガッコウ</t>
    </rPh>
    <phoneticPr fontId="2"/>
  </si>
  <si>
    <t>北方小学校</t>
    <rPh sb="0" eb="2">
      <t>キタカタ</t>
    </rPh>
    <rPh sb="2" eb="5">
      <t>ショウガッコウ</t>
    </rPh>
    <phoneticPr fontId="2"/>
  </si>
  <si>
    <t>金谷小学校</t>
    <rPh sb="0" eb="2">
      <t>カナヤ</t>
    </rPh>
    <rPh sb="2" eb="5">
      <t>ショウガッコウ</t>
    </rPh>
    <phoneticPr fontId="2"/>
  </si>
  <si>
    <t>大平小学校</t>
    <rPh sb="0" eb="2">
      <t>オオヒラ</t>
    </rPh>
    <rPh sb="2" eb="5">
      <t>ショウガッコウ</t>
    </rPh>
    <phoneticPr fontId="2"/>
  </si>
  <si>
    <t>大束小学校</t>
    <rPh sb="0" eb="2">
      <t>オオツカ</t>
    </rPh>
    <rPh sb="2" eb="3">
      <t>ショウ</t>
    </rPh>
    <rPh sb="3" eb="5">
      <t>ガッコウ</t>
    </rPh>
    <phoneticPr fontId="2"/>
  </si>
  <si>
    <t>市木小学校</t>
    <rPh sb="0" eb="1">
      <t>シ</t>
    </rPh>
    <rPh sb="1" eb="2">
      <t>キ</t>
    </rPh>
    <rPh sb="2" eb="5">
      <t>ショウガッコウ</t>
    </rPh>
    <phoneticPr fontId="2"/>
  </si>
  <si>
    <t>有明小学校</t>
    <rPh sb="0" eb="2">
      <t>アリアケ</t>
    </rPh>
    <rPh sb="2" eb="5">
      <t>ショウガッコウ</t>
    </rPh>
    <phoneticPr fontId="2"/>
  </si>
  <si>
    <t>秋山小学校</t>
    <rPh sb="0" eb="2">
      <t>アキヤマ</t>
    </rPh>
    <rPh sb="2" eb="5">
      <t>ショウガッコウ</t>
    </rPh>
    <phoneticPr fontId="2"/>
  </si>
  <si>
    <t>HUB合計</t>
    <rPh sb="3" eb="5">
      <t>ゴウケイ</t>
    </rPh>
    <phoneticPr fontId="2"/>
  </si>
  <si>
    <t>PoE 24P</t>
    <phoneticPr fontId="2"/>
  </si>
  <si>
    <t>PoE16P</t>
    <phoneticPr fontId="2"/>
  </si>
  <si>
    <t>PoE 10P</t>
    <phoneticPr fontId="2"/>
  </si>
  <si>
    <t>UTM</t>
    <phoneticPr fontId="2"/>
  </si>
  <si>
    <t>無線AP</t>
    <rPh sb="0" eb="2">
      <t>ムセン</t>
    </rPh>
    <phoneticPr fontId="2"/>
  </si>
  <si>
    <t>体育館</t>
    <rPh sb="0" eb="3">
      <t>タイイクカン</t>
    </rPh>
    <phoneticPr fontId="2"/>
  </si>
  <si>
    <t>職員室</t>
    <rPh sb="0" eb="3">
      <t>ショクインシツ</t>
    </rPh>
    <phoneticPr fontId="2"/>
  </si>
  <si>
    <t>特別教室</t>
    <rPh sb="0" eb="2">
      <t>トクベツ</t>
    </rPh>
    <rPh sb="2" eb="4">
      <t>キョウシツ</t>
    </rPh>
    <phoneticPr fontId="2"/>
  </si>
  <si>
    <t>普通</t>
    <rPh sb="0" eb="2">
      <t>フツウ</t>
    </rPh>
    <phoneticPr fontId="2"/>
  </si>
  <si>
    <t>ネットワーク機器</t>
    <rPh sb="6" eb="8">
      <t>キキ</t>
    </rPh>
    <phoneticPr fontId="2"/>
  </si>
  <si>
    <t>教室</t>
    <rPh sb="0" eb="2">
      <t>キョウシツ</t>
    </rPh>
    <phoneticPr fontId="2"/>
  </si>
  <si>
    <t>＜小学校＞</t>
    <rPh sb="1" eb="4">
      <t>ショウガッコウ</t>
    </rPh>
    <phoneticPr fontId="2"/>
  </si>
  <si>
    <t>＜普通教室など教室数＞</t>
    <rPh sb="1" eb="3">
      <t>フツウ</t>
    </rPh>
    <rPh sb="3" eb="5">
      <t>キョウシツ</t>
    </rPh>
    <rPh sb="7" eb="9">
      <t>キョウシツ</t>
    </rPh>
    <rPh sb="9" eb="10">
      <t>スウ</t>
    </rPh>
    <phoneticPr fontId="2"/>
  </si>
  <si>
    <t>充電保管庫</t>
    <rPh sb="0" eb="2">
      <t>ジュウデン</t>
    </rPh>
    <rPh sb="2" eb="5">
      <t>ホカンコ</t>
    </rPh>
    <phoneticPr fontId="2"/>
  </si>
  <si>
    <t>特支</t>
    <rPh sb="0" eb="2">
      <t>トクシ</t>
    </rPh>
    <phoneticPr fontId="2"/>
  </si>
  <si>
    <t>複式</t>
    <rPh sb="0" eb="2">
      <t>フクシキ</t>
    </rPh>
    <phoneticPr fontId="2"/>
  </si>
  <si>
    <t>6年</t>
    <rPh sb="1" eb="2">
      <t>ネン</t>
    </rPh>
    <phoneticPr fontId="2"/>
  </si>
  <si>
    <t>5年</t>
    <rPh sb="1" eb="2">
      <t>ネン</t>
    </rPh>
    <phoneticPr fontId="2"/>
  </si>
  <si>
    <t>4年</t>
    <rPh sb="1" eb="2">
      <t>ネン</t>
    </rPh>
    <phoneticPr fontId="2"/>
  </si>
  <si>
    <t>3年</t>
    <rPh sb="1" eb="2">
      <t>ネン</t>
    </rPh>
    <phoneticPr fontId="2"/>
  </si>
  <si>
    <t>2年</t>
    <rPh sb="1" eb="2">
      <t>ネン</t>
    </rPh>
    <phoneticPr fontId="2"/>
  </si>
  <si>
    <t>1年</t>
    <rPh sb="1" eb="2">
      <t>ネン</t>
    </rPh>
    <phoneticPr fontId="2"/>
  </si>
  <si>
    <t>学級数</t>
    <rPh sb="0" eb="2">
      <t>ガッキュウ</t>
    </rPh>
    <rPh sb="2" eb="3">
      <t>スウ</t>
    </rPh>
    <phoneticPr fontId="2"/>
  </si>
  <si>
    <t>＜学級数&gt;</t>
    <rPh sb="1" eb="3">
      <t>ガッキュウ</t>
    </rPh>
    <rPh sb="3" eb="4">
      <t>スウ</t>
    </rPh>
    <phoneticPr fontId="2"/>
  </si>
  <si>
    <t>42台収納</t>
    <rPh sb="2" eb="3">
      <t>ダイ</t>
    </rPh>
    <rPh sb="3" eb="5">
      <t>シュウノウ</t>
    </rPh>
    <phoneticPr fontId="2"/>
  </si>
  <si>
    <t>22台収納</t>
    <rPh sb="2" eb="3">
      <t>ダイ</t>
    </rPh>
    <rPh sb="3" eb="5">
      <t>シュウノウ</t>
    </rPh>
    <phoneticPr fontId="2"/>
  </si>
  <si>
    <t>教職員数</t>
    <rPh sb="0" eb="3">
      <t>キョウショクイン</t>
    </rPh>
    <rPh sb="3" eb="4">
      <t>スウ</t>
    </rPh>
    <phoneticPr fontId="2"/>
  </si>
  <si>
    <t>児童生徒数</t>
    <rPh sb="0" eb="2">
      <t>ジドウ</t>
    </rPh>
    <rPh sb="2" eb="4">
      <t>セイト</t>
    </rPh>
    <rPh sb="4" eb="5">
      <t>スウ</t>
    </rPh>
    <phoneticPr fontId="2"/>
  </si>
  <si>
    <t>特別支援</t>
    <rPh sb="0" eb="2">
      <t>トクベツ</t>
    </rPh>
    <rPh sb="2" eb="4">
      <t>シエン</t>
    </rPh>
    <phoneticPr fontId="2"/>
  </si>
  <si>
    <t>整備機器整理表</t>
    <rPh sb="0" eb="2">
      <t>セイビ</t>
    </rPh>
    <rPh sb="2" eb="4">
      <t>キキ</t>
    </rPh>
    <rPh sb="4" eb="6">
      <t>セイリ</t>
    </rPh>
    <rPh sb="6" eb="7">
      <t>ヒョウ</t>
    </rPh>
    <phoneticPr fontId="2"/>
  </si>
  <si>
    <t>パソコン整備</t>
    <rPh sb="4" eb="6">
      <t>セイビ</t>
    </rPh>
    <phoneticPr fontId="2"/>
  </si>
  <si>
    <t>※小学校1年及び2年は含めない。（令和３年度以降に整備する予定）</t>
    <rPh sb="1" eb="4">
      <t>ショウガッコウ</t>
    </rPh>
    <rPh sb="5" eb="6">
      <t>ネン</t>
    </rPh>
    <rPh sb="6" eb="7">
      <t>オヨ</t>
    </rPh>
    <rPh sb="9" eb="10">
      <t>ネン</t>
    </rPh>
    <rPh sb="11" eb="12">
      <t>フク</t>
    </rPh>
    <rPh sb="17" eb="19">
      <t>レイワ</t>
    </rPh>
    <rPh sb="20" eb="22">
      <t>ネンド</t>
    </rPh>
    <rPh sb="22" eb="24">
      <t>イコウ</t>
    </rPh>
    <rPh sb="25" eb="27">
      <t>セイビ</t>
    </rPh>
    <rPh sb="29" eb="31">
      <t>ヨテイ</t>
    </rPh>
    <phoneticPr fontId="2"/>
  </si>
  <si>
    <t>合計</t>
    <rPh sb="0" eb="2">
      <t>ゴウケイ</t>
    </rPh>
    <phoneticPr fontId="2"/>
  </si>
  <si>
    <t>※機器数は目安であり、電波試験などの結果による増減も可とする。</t>
    <rPh sb="1" eb="3">
      <t>キキ</t>
    </rPh>
    <rPh sb="3" eb="4">
      <t>スウ</t>
    </rPh>
    <rPh sb="5" eb="7">
      <t>メヤス</t>
    </rPh>
    <rPh sb="11" eb="13">
      <t>デンパ</t>
    </rPh>
    <rPh sb="13" eb="15">
      <t>シケン</t>
    </rPh>
    <rPh sb="18" eb="20">
      <t>ケッカ</t>
    </rPh>
    <rPh sb="23" eb="25">
      <t>ゾウゲン</t>
    </rPh>
    <rPh sb="26" eb="27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</si>
</sst>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38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4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38" fontId="0" fillId="0" borderId="2" xfId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26" xfId="0" applyBorder="1">
      <alignment vertical="center"/>
    </xf>
    <xf numFmtId="38" fontId="0" fillId="0" borderId="6" xfId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0" fillId="0" borderId="32" xfId="0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38" fontId="0" fillId="0" borderId="3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0" xfId="1" applyFont="1" applyBorder="1">
      <alignment vertical="center"/>
    </xf>
    <xf numFmtId="0" fontId="0" fillId="0" borderId="16" xfId="0" applyBorder="1">
      <alignment vertical="center"/>
    </xf>
    <xf numFmtId="0" fontId="0" fillId="0" borderId="1" xfId="0" applyBorder="1">
      <alignment vertical="center"/>
    </xf>
    <xf numFmtId="0" fontId="0" fillId="0" borderId="32" xfId="0" applyBorder="1">
      <alignment vertical="center"/>
    </xf>
    <xf numFmtId="0" fontId="0" fillId="0" borderId="25" xfId="0" applyBorder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4" xfId="0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38" fontId="0" fillId="0" borderId="57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38" xfId="0" applyFont="1" applyBorder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view="pageBreakPreview" zoomScale="85" zoomScaleNormal="85" zoomScaleSheetLayoutView="85" workbookViewId="0">
      <selection activeCell="N24" sqref="N24"/>
    </sheetView>
  </sheetViews>
  <sheetFormatPr defaultRowHeight="12.75" x14ac:dyDescent="0.25"/>
  <cols>
    <col min="1" max="1" width="5.1328125" customWidth="1"/>
    <col min="2" max="2" width="13.86328125" bestFit="1" customWidth="1"/>
    <col min="3" max="3" width="10.46484375" style="2" bestFit="1" customWidth="1"/>
    <col min="4" max="4" width="11.59765625" style="2" bestFit="1" customWidth="1"/>
    <col min="5" max="7" width="9.73046875" style="2" bestFit="1" customWidth="1"/>
    <col min="8" max="8" width="9.73046875" bestFit="1" customWidth="1"/>
    <col min="9" max="9" width="10.46484375" style="1" bestFit="1" customWidth="1"/>
    <col min="10" max="10" width="11.86328125" bestFit="1" customWidth="1"/>
    <col min="11" max="11" width="11.59765625" bestFit="1" customWidth="1"/>
    <col min="12" max="15" width="12.46484375" customWidth="1"/>
    <col min="16" max="16" width="14.86328125" customWidth="1"/>
  </cols>
  <sheetData>
    <row r="1" spans="1:16" ht="21" x14ac:dyDescent="0.25">
      <c r="A1" s="42" t="s">
        <v>44</v>
      </c>
    </row>
    <row r="2" spans="1:16" ht="13.15" thickBot="1" x14ac:dyDescent="0.3"/>
    <row r="3" spans="1:16" ht="16.5" thickBot="1" x14ac:dyDescent="0.3">
      <c r="A3" s="137" t="s">
        <v>45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02" t="s">
        <v>47</v>
      </c>
      <c r="M3" s="104" t="s">
        <v>28</v>
      </c>
      <c r="N3" s="105"/>
      <c r="O3" s="106"/>
      <c r="P3" s="70"/>
    </row>
    <row r="4" spans="1:16" s="14" customFormat="1" ht="14.65" thickBot="1" x14ac:dyDescent="0.3">
      <c r="A4" s="132"/>
      <c r="B4" s="133"/>
      <c r="C4" s="134" t="s">
        <v>42</v>
      </c>
      <c r="D4" s="135"/>
      <c r="E4" s="135"/>
      <c r="F4" s="135"/>
      <c r="G4" s="135"/>
      <c r="H4" s="135"/>
      <c r="I4" s="135"/>
      <c r="J4" s="136"/>
      <c r="K4" s="86" t="s">
        <v>41</v>
      </c>
      <c r="L4" s="103"/>
      <c r="M4" s="107"/>
      <c r="N4" s="108"/>
      <c r="O4" s="109"/>
    </row>
    <row r="5" spans="1:16" x14ac:dyDescent="0.25">
      <c r="A5" s="120"/>
      <c r="B5" s="121"/>
      <c r="C5" s="13" t="s">
        <v>36</v>
      </c>
      <c r="D5" s="13" t="s">
        <v>35</v>
      </c>
      <c r="E5" s="13" t="s">
        <v>34</v>
      </c>
      <c r="F5" s="13" t="s">
        <v>33</v>
      </c>
      <c r="G5" s="13" t="s">
        <v>32</v>
      </c>
      <c r="H5" s="13" t="s">
        <v>31</v>
      </c>
      <c r="I5" s="41" t="s">
        <v>43</v>
      </c>
      <c r="J5" s="41" t="s">
        <v>3</v>
      </c>
      <c r="K5" s="87"/>
      <c r="L5" s="93"/>
      <c r="M5" s="40" t="s">
        <v>40</v>
      </c>
      <c r="N5" s="39" t="s">
        <v>39</v>
      </c>
      <c r="O5" s="24" t="s">
        <v>3</v>
      </c>
    </row>
    <row r="6" spans="1:16" x14ac:dyDescent="0.25">
      <c r="A6" s="11">
        <v>1</v>
      </c>
      <c r="B6" s="10" t="s">
        <v>5</v>
      </c>
      <c r="C6" s="67">
        <v>74</v>
      </c>
      <c r="D6" s="67">
        <v>97</v>
      </c>
      <c r="E6" s="9">
        <v>86</v>
      </c>
      <c r="F6" s="9">
        <v>73</v>
      </c>
      <c r="G6" s="9">
        <v>74</v>
      </c>
      <c r="H6" s="9">
        <v>60</v>
      </c>
      <c r="I6" s="38">
        <v>18</v>
      </c>
      <c r="J6" s="38">
        <f>SUM(E6:I6)</f>
        <v>311</v>
      </c>
      <c r="K6" s="88">
        <v>37</v>
      </c>
      <c r="L6" s="99">
        <f>SUM(J6:K6)</f>
        <v>348</v>
      </c>
      <c r="M6" s="37"/>
      <c r="N6" s="9">
        <v>18</v>
      </c>
      <c r="O6" s="36">
        <f t="shared" ref="O6:O15" si="0">SUM(M6:N6)</f>
        <v>18</v>
      </c>
    </row>
    <row r="7" spans="1:16" x14ac:dyDescent="0.25">
      <c r="A7" s="11">
        <v>2</v>
      </c>
      <c r="B7" s="10" t="s">
        <v>12</v>
      </c>
      <c r="C7" s="67">
        <v>11</v>
      </c>
      <c r="D7" s="67">
        <v>10</v>
      </c>
      <c r="E7" s="9">
        <v>9</v>
      </c>
      <c r="F7" s="9">
        <v>9</v>
      </c>
      <c r="G7" s="9">
        <v>11</v>
      </c>
      <c r="H7" s="9">
        <v>12</v>
      </c>
      <c r="I7" s="38">
        <v>1</v>
      </c>
      <c r="J7" s="38">
        <f t="shared" ref="J7:J15" si="1">SUM(E7:I7)</f>
        <v>42</v>
      </c>
      <c r="K7" s="88">
        <v>13</v>
      </c>
      <c r="L7" s="94">
        <f t="shared" ref="L7:L18" si="2">SUM(J7:K7)</f>
        <v>55</v>
      </c>
      <c r="M7" s="37">
        <v>7</v>
      </c>
      <c r="N7" s="9"/>
      <c r="O7" s="36">
        <f t="shared" si="0"/>
        <v>7</v>
      </c>
    </row>
    <row r="8" spans="1:16" x14ac:dyDescent="0.25">
      <c r="A8" s="11">
        <v>3</v>
      </c>
      <c r="B8" s="10" t="s">
        <v>7</v>
      </c>
      <c r="C8" s="67">
        <v>8</v>
      </c>
      <c r="D8" s="67">
        <v>11</v>
      </c>
      <c r="E8" s="9">
        <v>17</v>
      </c>
      <c r="F8" s="9">
        <v>14</v>
      </c>
      <c r="G8" s="9">
        <v>20</v>
      </c>
      <c r="H8" s="9">
        <v>12</v>
      </c>
      <c r="I8" s="38">
        <v>3</v>
      </c>
      <c r="J8" s="38">
        <f t="shared" si="1"/>
        <v>66</v>
      </c>
      <c r="K8" s="88">
        <v>13</v>
      </c>
      <c r="L8" s="94">
        <f t="shared" si="2"/>
        <v>79</v>
      </c>
      <c r="M8" s="37">
        <v>7</v>
      </c>
      <c r="N8" s="9"/>
      <c r="O8" s="36">
        <f t="shared" si="0"/>
        <v>7</v>
      </c>
    </row>
    <row r="9" spans="1:16" x14ac:dyDescent="0.25">
      <c r="A9" s="11">
        <v>4</v>
      </c>
      <c r="B9" s="10" t="s">
        <v>8</v>
      </c>
      <c r="C9" s="67">
        <v>8</v>
      </c>
      <c r="D9" s="67">
        <v>8</v>
      </c>
      <c r="E9" s="12">
        <v>6</v>
      </c>
      <c r="F9" s="12">
        <v>2</v>
      </c>
      <c r="G9" s="12">
        <v>6</v>
      </c>
      <c r="H9" s="12">
        <v>4</v>
      </c>
      <c r="I9" s="66">
        <v>1</v>
      </c>
      <c r="J9" s="66">
        <f t="shared" si="1"/>
        <v>19</v>
      </c>
      <c r="K9" s="88">
        <v>9</v>
      </c>
      <c r="L9" s="94">
        <f t="shared" si="2"/>
        <v>28</v>
      </c>
      <c r="M9" s="37">
        <v>3</v>
      </c>
      <c r="N9" s="9"/>
      <c r="O9" s="36">
        <f t="shared" si="0"/>
        <v>3</v>
      </c>
    </row>
    <row r="10" spans="1:16" x14ac:dyDescent="0.25">
      <c r="A10" s="11">
        <v>5</v>
      </c>
      <c r="B10" s="10" t="s">
        <v>13</v>
      </c>
      <c r="C10" s="67">
        <v>0</v>
      </c>
      <c r="D10" s="67">
        <v>3</v>
      </c>
      <c r="E10" s="12">
        <v>0</v>
      </c>
      <c r="F10" s="12">
        <v>2</v>
      </c>
      <c r="G10" s="12">
        <v>0</v>
      </c>
      <c r="H10" s="12">
        <v>3</v>
      </c>
      <c r="I10" s="66">
        <v>0</v>
      </c>
      <c r="J10" s="66">
        <f t="shared" si="1"/>
        <v>5</v>
      </c>
      <c r="K10" s="88">
        <v>6</v>
      </c>
      <c r="L10" s="94">
        <f t="shared" si="2"/>
        <v>11</v>
      </c>
      <c r="M10" s="37">
        <v>2</v>
      </c>
      <c r="N10" s="9"/>
      <c r="O10" s="36">
        <f t="shared" si="0"/>
        <v>2</v>
      </c>
    </row>
    <row r="11" spans="1:16" x14ac:dyDescent="0.25">
      <c r="A11" s="11">
        <v>6</v>
      </c>
      <c r="B11" s="10" t="s">
        <v>10</v>
      </c>
      <c r="C11" s="67">
        <v>14</v>
      </c>
      <c r="D11" s="67">
        <v>8</v>
      </c>
      <c r="E11" s="12">
        <v>22</v>
      </c>
      <c r="F11" s="12">
        <v>18</v>
      </c>
      <c r="G11" s="12">
        <v>13</v>
      </c>
      <c r="H11" s="12">
        <v>13</v>
      </c>
      <c r="I11" s="66">
        <v>3</v>
      </c>
      <c r="J11" s="66">
        <f t="shared" si="1"/>
        <v>69</v>
      </c>
      <c r="K11" s="88">
        <v>13</v>
      </c>
      <c r="L11" s="94">
        <f t="shared" si="2"/>
        <v>82</v>
      </c>
      <c r="M11" s="37">
        <v>7</v>
      </c>
      <c r="N11" s="9"/>
      <c r="O11" s="36">
        <f t="shared" si="0"/>
        <v>7</v>
      </c>
    </row>
    <row r="12" spans="1:16" x14ac:dyDescent="0.25">
      <c r="A12" s="11">
        <v>7</v>
      </c>
      <c r="B12" s="10" t="s">
        <v>9</v>
      </c>
      <c r="C12" s="67">
        <v>0</v>
      </c>
      <c r="D12" s="67">
        <v>1</v>
      </c>
      <c r="E12" s="12">
        <v>2</v>
      </c>
      <c r="F12" s="12">
        <v>1</v>
      </c>
      <c r="G12" s="12">
        <v>1</v>
      </c>
      <c r="H12" s="12">
        <v>3</v>
      </c>
      <c r="I12" s="66">
        <v>0</v>
      </c>
      <c r="J12" s="66">
        <f t="shared" si="1"/>
        <v>7</v>
      </c>
      <c r="K12" s="88">
        <v>6</v>
      </c>
      <c r="L12" s="94">
        <f t="shared" si="2"/>
        <v>13</v>
      </c>
      <c r="M12" s="37">
        <v>2</v>
      </c>
      <c r="N12" s="9"/>
      <c r="O12" s="36">
        <f t="shared" si="0"/>
        <v>2</v>
      </c>
    </row>
    <row r="13" spans="1:16" x14ac:dyDescent="0.25">
      <c r="A13" s="11">
        <v>8</v>
      </c>
      <c r="B13" s="10" t="s">
        <v>4</v>
      </c>
      <c r="C13" s="67">
        <v>6</v>
      </c>
      <c r="D13" s="67">
        <v>5</v>
      </c>
      <c r="E13" s="12">
        <v>8</v>
      </c>
      <c r="F13" s="12">
        <v>7</v>
      </c>
      <c r="G13" s="12">
        <v>3</v>
      </c>
      <c r="H13" s="12">
        <v>8</v>
      </c>
      <c r="I13" s="66">
        <v>3</v>
      </c>
      <c r="J13" s="66">
        <f t="shared" si="1"/>
        <v>29</v>
      </c>
      <c r="K13" s="88">
        <v>11</v>
      </c>
      <c r="L13" s="94">
        <f t="shared" si="2"/>
        <v>40</v>
      </c>
      <c r="M13" s="37">
        <v>4</v>
      </c>
      <c r="N13" s="9"/>
      <c r="O13" s="36">
        <f t="shared" si="0"/>
        <v>4</v>
      </c>
    </row>
    <row r="14" spans="1:16" x14ac:dyDescent="0.25">
      <c r="A14" s="11">
        <v>9</v>
      </c>
      <c r="B14" s="10" t="s">
        <v>11</v>
      </c>
      <c r="C14" s="67">
        <v>4</v>
      </c>
      <c r="D14" s="67">
        <v>6</v>
      </c>
      <c r="E14" s="12">
        <v>9</v>
      </c>
      <c r="F14" s="12">
        <v>6</v>
      </c>
      <c r="G14" s="12">
        <v>10</v>
      </c>
      <c r="H14" s="12">
        <v>4</v>
      </c>
      <c r="I14" s="66">
        <v>0</v>
      </c>
      <c r="J14" s="66">
        <f t="shared" si="1"/>
        <v>29</v>
      </c>
      <c r="K14" s="88">
        <v>8</v>
      </c>
      <c r="L14" s="94">
        <f t="shared" si="2"/>
        <v>37</v>
      </c>
      <c r="M14" s="37">
        <v>3</v>
      </c>
      <c r="N14" s="9"/>
      <c r="O14" s="36">
        <f t="shared" si="0"/>
        <v>3</v>
      </c>
    </row>
    <row r="15" spans="1:16" ht="13.15" thickBot="1" x14ac:dyDescent="0.3">
      <c r="A15" s="11">
        <v>10</v>
      </c>
      <c r="B15" s="10" t="s">
        <v>6</v>
      </c>
      <c r="C15" s="68">
        <v>7</v>
      </c>
      <c r="D15" s="68">
        <v>4</v>
      </c>
      <c r="E15" s="54">
        <v>3</v>
      </c>
      <c r="F15" s="54">
        <v>6</v>
      </c>
      <c r="G15" s="54">
        <v>8</v>
      </c>
      <c r="H15" s="54">
        <v>4</v>
      </c>
      <c r="I15" s="66">
        <v>0</v>
      </c>
      <c r="J15" s="66">
        <f t="shared" si="1"/>
        <v>21</v>
      </c>
      <c r="K15" s="89">
        <v>7</v>
      </c>
      <c r="L15" s="98">
        <f t="shared" si="2"/>
        <v>28</v>
      </c>
      <c r="M15" s="141">
        <v>3</v>
      </c>
      <c r="N15" s="142"/>
      <c r="O15" s="143">
        <f t="shared" si="0"/>
        <v>3</v>
      </c>
    </row>
    <row r="16" spans="1:16" ht="13.5" thickTop="1" thickBot="1" x14ac:dyDescent="0.3">
      <c r="A16" s="31"/>
      <c r="B16" s="73" t="s">
        <v>3</v>
      </c>
      <c r="C16" s="69">
        <f t="shared" ref="C16:K16" si="3">SUM(C6:C15)</f>
        <v>132</v>
      </c>
      <c r="D16" s="69">
        <f t="shared" si="3"/>
        <v>153</v>
      </c>
      <c r="E16" s="3">
        <f t="shared" si="3"/>
        <v>162</v>
      </c>
      <c r="F16" s="3">
        <f t="shared" si="3"/>
        <v>138</v>
      </c>
      <c r="G16" s="3">
        <f t="shared" si="3"/>
        <v>146</v>
      </c>
      <c r="H16" s="3">
        <f t="shared" si="3"/>
        <v>123</v>
      </c>
      <c r="I16" s="35">
        <f t="shared" si="3"/>
        <v>29</v>
      </c>
      <c r="J16" s="35">
        <f t="shared" si="3"/>
        <v>598</v>
      </c>
      <c r="K16" s="90">
        <f t="shared" si="3"/>
        <v>123</v>
      </c>
      <c r="L16" s="97">
        <f t="shared" si="2"/>
        <v>721</v>
      </c>
      <c r="M16" s="139">
        <f t="shared" ref="M16:O16" si="4">SUM(M6:M15)</f>
        <v>38</v>
      </c>
      <c r="N16" s="6">
        <f t="shared" si="4"/>
        <v>18</v>
      </c>
      <c r="O16" s="140">
        <f t="shared" si="4"/>
        <v>56</v>
      </c>
    </row>
    <row r="17" spans="1:18" ht="13.15" thickBot="1" x14ac:dyDescent="0.3">
      <c r="A17" s="34">
        <v>11</v>
      </c>
      <c r="B17" s="33" t="s">
        <v>1</v>
      </c>
      <c r="C17" s="6">
        <v>118</v>
      </c>
      <c r="D17" s="6">
        <v>140</v>
      </c>
      <c r="E17" s="6">
        <v>119</v>
      </c>
      <c r="F17" s="71"/>
      <c r="G17" s="71"/>
      <c r="H17" s="71"/>
      <c r="I17" s="72">
        <v>17</v>
      </c>
      <c r="J17" s="72">
        <f>SUM(C17:I17)</f>
        <v>394</v>
      </c>
      <c r="K17" s="91">
        <v>47</v>
      </c>
      <c r="L17" s="95">
        <f t="shared" si="2"/>
        <v>441</v>
      </c>
      <c r="M17" s="32"/>
      <c r="N17" s="7">
        <v>14</v>
      </c>
      <c r="O17" s="85">
        <f>SUM(M17:N17)</f>
        <v>14</v>
      </c>
    </row>
    <row r="18" spans="1:18" ht="13.5" thickTop="1" thickBot="1" x14ac:dyDescent="0.3">
      <c r="A18" s="110" t="s">
        <v>0</v>
      </c>
      <c r="B18" s="111"/>
      <c r="C18" s="111"/>
      <c r="D18" s="111"/>
      <c r="E18" s="111"/>
      <c r="F18" s="111"/>
      <c r="G18" s="111"/>
      <c r="H18" s="111"/>
      <c r="I18" s="112"/>
      <c r="J18" s="30">
        <f>SUM(J16,J17)</f>
        <v>992</v>
      </c>
      <c r="K18" s="92">
        <f>SUM(K17,K16)</f>
        <v>170</v>
      </c>
      <c r="L18" s="96">
        <f t="shared" si="2"/>
        <v>1162</v>
      </c>
      <c r="M18" s="29">
        <f>SUM(M16,M17)</f>
        <v>38</v>
      </c>
      <c r="N18" s="3">
        <f>SUM(N16,N17)</f>
        <v>32</v>
      </c>
      <c r="O18" s="28">
        <f>SUM(O17,O16)</f>
        <v>70</v>
      </c>
    </row>
    <row r="19" spans="1:18" x14ac:dyDescent="0.25">
      <c r="B19" s="74" t="s">
        <v>46</v>
      </c>
      <c r="J19" s="2"/>
      <c r="L19" s="122"/>
      <c r="M19" s="123"/>
      <c r="N19" s="123"/>
      <c r="O19" s="123"/>
      <c r="P19" s="123"/>
    </row>
    <row r="20" spans="1:18" ht="16.5" thickBot="1" x14ac:dyDescent="0.3">
      <c r="A20" s="15" t="s">
        <v>38</v>
      </c>
      <c r="B20" s="27"/>
      <c r="J20" s="2"/>
      <c r="L20" s="101"/>
      <c r="M20" s="101"/>
      <c r="N20" s="101"/>
      <c r="O20" s="101"/>
      <c r="P20" s="101"/>
    </row>
    <row r="21" spans="1:18" s="14" customFormat="1" ht="14.65" thickBot="1" x14ac:dyDescent="0.3">
      <c r="A21" s="124" t="s">
        <v>26</v>
      </c>
      <c r="B21" s="125"/>
      <c r="C21" s="126" t="s">
        <v>37</v>
      </c>
      <c r="D21" s="127"/>
      <c r="E21" s="127"/>
      <c r="F21" s="127"/>
      <c r="G21" s="127"/>
      <c r="H21" s="127"/>
      <c r="I21" s="127"/>
      <c r="J21" s="128"/>
      <c r="K21" s="130" t="s">
        <v>3</v>
      </c>
      <c r="L21" s="129"/>
      <c r="M21" s="129"/>
      <c r="N21" s="129"/>
      <c r="O21" s="129"/>
      <c r="P21" s="129"/>
    </row>
    <row r="22" spans="1:18" x14ac:dyDescent="0.25">
      <c r="A22" s="120"/>
      <c r="B22" s="121"/>
      <c r="C22" s="13" t="s">
        <v>36</v>
      </c>
      <c r="D22" s="13" t="s">
        <v>35</v>
      </c>
      <c r="E22" s="13" t="s">
        <v>34</v>
      </c>
      <c r="F22" s="13" t="s">
        <v>33</v>
      </c>
      <c r="G22" s="13" t="s">
        <v>32</v>
      </c>
      <c r="H22" s="13" t="s">
        <v>31</v>
      </c>
      <c r="I22" s="26" t="s">
        <v>30</v>
      </c>
      <c r="J22" s="25" t="s">
        <v>29</v>
      </c>
      <c r="K22" s="131"/>
      <c r="L22" s="129"/>
      <c r="M22" s="129"/>
      <c r="N22" s="101"/>
      <c r="O22" s="101"/>
      <c r="P22" s="43"/>
    </row>
    <row r="23" spans="1:18" x14ac:dyDescent="0.25">
      <c r="A23" s="11">
        <v>1</v>
      </c>
      <c r="B23" s="10" t="s">
        <v>5</v>
      </c>
      <c r="C23" s="9">
        <v>3</v>
      </c>
      <c r="D23" s="9">
        <v>4</v>
      </c>
      <c r="E23" s="9">
        <v>3</v>
      </c>
      <c r="F23" s="9">
        <v>3</v>
      </c>
      <c r="G23" s="9">
        <v>3</v>
      </c>
      <c r="H23" s="9">
        <v>2</v>
      </c>
      <c r="I23" s="23">
        <v>0</v>
      </c>
      <c r="J23" s="12">
        <v>3</v>
      </c>
      <c r="K23" s="47">
        <f>SUM(C23:H23,J23)</f>
        <v>21</v>
      </c>
      <c r="L23" s="44"/>
      <c r="M23" s="45"/>
      <c r="N23" s="46"/>
      <c r="O23" s="46"/>
      <c r="P23" s="101"/>
      <c r="Q23" s="101"/>
      <c r="R23" s="101"/>
    </row>
    <row r="24" spans="1:18" x14ac:dyDescent="0.25">
      <c r="A24" s="11">
        <v>2</v>
      </c>
      <c r="B24" s="10" t="s">
        <v>12</v>
      </c>
      <c r="C24" s="9">
        <v>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23">
        <v>0</v>
      </c>
      <c r="J24" s="9">
        <v>1</v>
      </c>
      <c r="K24" s="47">
        <f>SUM(C24:H24,J24)</f>
        <v>7</v>
      </c>
      <c r="L24" s="45"/>
      <c r="M24" s="45"/>
      <c r="N24" s="46"/>
      <c r="O24" s="46"/>
      <c r="P24" s="101"/>
      <c r="Q24" s="101"/>
      <c r="R24" s="101"/>
    </row>
    <row r="25" spans="1:18" x14ac:dyDescent="0.25">
      <c r="A25" s="11">
        <v>3</v>
      </c>
      <c r="B25" s="10" t="s">
        <v>7</v>
      </c>
      <c r="C25" s="9">
        <v>1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23">
        <v>0</v>
      </c>
      <c r="J25" s="9">
        <v>2</v>
      </c>
      <c r="K25" s="47">
        <f>SUM(C25:H25,J25)</f>
        <v>8</v>
      </c>
      <c r="L25" s="45"/>
      <c r="M25" s="45"/>
      <c r="N25" s="46"/>
      <c r="O25" s="46"/>
      <c r="P25" s="84"/>
      <c r="Q25" s="84"/>
      <c r="R25" s="84"/>
    </row>
    <row r="26" spans="1:18" x14ac:dyDescent="0.25">
      <c r="A26" s="11">
        <v>4</v>
      </c>
      <c r="B26" s="10" t="s">
        <v>8</v>
      </c>
      <c r="C26" s="9">
        <v>1</v>
      </c>
      <c r="D26" s="9">
        <v>1</v>
      </c>
      <c r="E26" s="9">
        <v>0</v>
      </c>
      <c r="F26" s="9">
        <v>1</v>
      </c>
      <c r="G26" s="9">
        <v>0</v>
      </c>
      <c r="H26" s="9">
        <v>1</v>
      </c>
      <c r="I26" s="23">
        <v>2</v>
      </c>
      <c r="J26" s="9">
        <v>1</v>
      </c>
      <c r="K26" s="47">
        <f>SUM(C26:H26,J26)</f>
        <v>5</v>
      </c>
      <c r="L26" s="45"/>
      <c r="M26" s="45"/>
      <c r="N26" s="46"/>
      <c r="O26" s="46"/>
      <c r="P26" s="84"/>
      <c r="Q26" s="84"/>
      <c r="R26" s="84"/>
    </row>
    <row r="27" spans="1:18" x14ac:dyDescent="0.25">
      <c r="A27" s="11">
        <v>5</v>
      </c>
      <c r="B27" s="10" t="s">
        <v>13</v>
      </c>
      <c r="C27" s="9">
        <v>0</v>
      </c>
      <c r="D27" s="9">
        <v>1</v>
      </c>
      <c r="E27" s="9">
        <v>0</v>
      </c>
      <c r="F27" s="12">
        <v>1</v>
      </c>
      <c r="G27" s="9">
        <v>0</v>
      </c>
      <c r="H27" s="9">
        <v>1</v>
      </c>
      <c r="I27" s="23">
        <v>0</v>
      </c>
      <c r="J27" s="9">
        <v>0</v>
      </c>
      <c r="K27" s="47">
        <f>SUM(C27:H27,J27)</f>
        <v>3</v>
      </c>
      <c r="L27" s="44"/>
      <c r="M27" s="45"/>
      <c r="N27" s="46"/>
      <c r="O27" s="46"/>
      <c r="P27" s="84"/>
      <c r="Q27" s="84"/>
      <c r="R27" s="84"/>
    </row>
    <row r="28" spans="1:18" x14ac:dyDescent="0.25">
      <c r="A28" s="11">
        <v>6</v>
      </c>
      <c r="B28" s="10" t="s">
        <v>10</v>
      </c>
      <c r="C28" s="9">
        <v>1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23">
        <v>0</v>
      </c>
      <c r="J28" s="9">
        <v>2</v>
      </c>
      <c r="K28" s="47">
        <f>SUM(C28:H28,J28)</f>
        <v>8</v>
      </c>
      <c r="L28" s="45"/>
      <c r="M28" s="45"/>
      <c r="N28" s="46"/>
      <c r="O28" s="46"/>
      <c r="P28" s="84"/>
      <c r="Q28" s="84"/>
      <c r="R28" s="84"/>
    </row>
    <row r="29" spans="1:18" x14ac:dyDescent="0.25">
      <c r="A29" s="11">
        <v>7</v>
      </c>
      <c r="B29" s="10" t="s">
        <v>9</v>
      </c>
      <c r="C29" s="9">
        <v>0</v>
      </c>
      <c r="D29" s="9">
        <v>1</v>
      </c>
      <c r="E29" s="9">
        <v>0</v>
      </c>
      <c r="F29" s="9">
        <v>1</v>
      </c>
      <c r="G29" s="9">
        <v>0</v>
      </c>
      <c r="H29" s="9">
        <v>1</v>
      </c>
      <c r="I29" s="23">
        <v>2</v>
      </c>
      <c r="J29" s="9">
        <v>0</v>
      </c>
      <c r="K29" s="47">
        <f>SUM(C29:H29,J29)</f>
        <v>3</v>
      </c>
      <c r="L29" s="45"/>
      <c r="M29" s="45"/>
      <c r="N29" s="46"/>
      <c r="O29" s="46"/>
      <c r="P29" s="84"/>
      <c r="Q29" s="84"/>
      <c r="R29" s="84"/>
    </row>
    <row r="30" spans="1:18" x14ac:dyDescent="0.25">
      <c r="A30" s="11">
        <v>8</v>
      </c>
      <c r="B30" s="10" t="s">
        <v>4</v>
      </c>
      <c r="C30" s="9">
        <v>1</v>
      </c>
      <c r="D30" s="9">
        <v>1</v>
      </c>
      <c r="E30" s="9">
        <v>0</v>
      </c>
      <c r="F30" s="9">
        <v>1</v>
      </c>
      <c r="G30" s="9">
        <v>0</v>
      </c>
      <c r="H30" s="9">
        <v>1</v>
      </c>
      <c r="I30" s="23">
        <v>2</v>
      </c>
      <c r="J30" s="9">
        <v>2</v>
      </c>
      <c r="K30" s="47">
        <f>SUM(C30:H30,J30)</f>
        <v>6</v>
      </c>
      <c r="L30" s="45"/>
      <c r="M30" s="45"/>
      <c r="N30" s="46"/>
      <c r="O30" s="46"/>
      <c r="P30" s="84"/>
      <c r="Q30" s="84"/>
      <c r="R30" s="84"/>
    </row>
    <row r="31" spans="1:18" x14ac:dyDescent="0.25">
      <c r="A31" s="11">
        <v>9</v>
      </c>
      <c r="B31" s="10" t="s">
        <v>11</v>
      </c>
      <c r="C31" s="9">
        <v>1</v>
      </c>
      <c r="D31" s="9">
        <v>1</v>
      </c>
      <c r="E31" s="9">
        <v>0</v>
      </c>
      <c r="F31" s="9">
        <v>1</v>
      </c>
      <c r="G31" s="9">
        <v>0</v>
      </c>
      <c r="H31" s="9">
        <v>1</v>
      </c>
      <c r="I31" s="23">
        <v>2</v>
      </c>
      <c r="J31" s="9">
        <v>0</v>
      </c>
      <c r="K31" s="47">
        <f>SUM(C31:H31,J31)</f>
        <v>4</v>
      </c>
      <c r="L31" s="45"/>
      <c r="M31" s="45"/>
      <c r="N31" s="46"/>
      <c r="O31" s="46"/>
      <c r="P31" s="84"/>
      <c r="Q31" s="84"/>
      <c r="R31" s="84"/>
    </row>
    <row r="32" spans="1:18" ht="13.15" thickBot="1" x14ac:dyDescent="0.3">
      <c r="A32" s="11">
        <v>10</v>
      </c>
      <c r="B32" s="10" t="s">
        <v>6</v>
      </c>
      <c r="C32" s="8">
        <v>1</v>
      </c>
      <c r="D32" s="8">
        <v>1</v>
      </c>
      <c r="E32" s="8">
        <v>0</v>
      </c>
      <c r="F32" s="8">
        <v>1</v>
      </c>
      <c r="G32" s="8">
        <v>0</v>
      </c>
      <c r="H32" s="8">
        <v>1</v>
      </c>
      <c r="I32" s="22">
        <v>2</v>
      </c>
      <c r="J32" s="8">
        <v>0</v>
      </c>
      <c r="K32" s="47">
        <f>SUM(C32:H32,J32)</f>
        <v>4</v>
      </c>
      <c r="L32" s="45"/>
      <c r="M32" s="45"/>
      <c r="N32" s="46"/>
      <c r="O32" s="46"/>
      <c r="P32" s="84"/>
      <c r="Q32" s="84"/>
      <c r="R32" s="84"/>
    </row>
    <row r="33" spans="1:18" ht="13.5" thickTop="1" thickBot="1" x14ac:dyDescent="0.3">
      <c r="A33" s="18"/>
      <c r="B33" s="17" t="s">
        <v>3</v>
      </c>
      <c r="C33" s="3">
        <f t="shared" ref="C33:K33" si="5">SUM(C23:C32)</f>
        <v>10</v>
      </c>
      <c r="D33" s="3">
        <f t="shared" si="5"/>
        <v>13</v>
      </c>
      <c r="E33" s="3">
        <f t="shared" si="5"/>
        <v>6</v>
      </c>
      <c r="F33" s="3">
        <f t="shared" si="5"/>
        <v>12</v>
      </c>
      <c r="G33" s="3">
        <f t="shared" si="5"/>
        <v>6</v>
      </c>
      <c r="H33" s="3">
        <f t="shared" si="5"/>
        <v>11</v>
      </c>
      <c r="I33" s="16">
        <f t="shared" si="5"/>
        <v>10</v>
      </c>
      <c r="J33" s="3">
        <f t="shared" si="5"/>
        <v>11</v>
      </c>
      <c r="K33" s="48">
        <f t="shared" si="5"/>
        <v>69</v>
      </c>
      <c r="L33" s="45"/>
      <c r="M33" s="45"/>
      <c r="N33" s="46"/>
      <c r="O33" s="46"/>
      <c r="P33" s="84"/>
      <c r="Q33" s="84"/>
      <c r="R33" s="84"/>
    </row>
    <row r="34" spans="1:18" ht="13.15" thickBot="1" x14ac:dyDescent="0.3">
      <c r="A34" s="49">
        <v>11</v>
      </c>
      <c r="B34" s="19" t="s">
        <v>1</v>
      </c>
      <c r="C34" s="7">
        <v>4</v>
      </c>
      <c r="D34" s="7">
        <v>4</v>
      </c>
      <c r="E34" s="7">
        <v>4</v>
      </c>
      <c r="F34" s="21"/>
      <c r="G34" s="21"/>
      <c r="H34" s="21"/>
      <c r="I34" s="20">
        <v>0</v>
      </c>
      <c r="J34" s="7">
        <v>5</v>
      </c>
      <c r="K34" s="50">
        <f>SUM(C34:J34)</f>
        <v>17</v>
      </c>
      <c r="L34" s="45"/>
      <c r="M34" s="45"/>
      <c r="N34" s="46"/>
      <c r="O34" s="46"/>
      <c r="P34" s="84"/>
      <c r="Q34" s="84"/>
      <c r="R34" s="84"/>
    </row>
    <row r="35" spans="1:18" ht="13.5" thickTop="1" thickBot="1" x14ac:dyDescent="0.3">
      <c r="A35" s="18"/>
      <c r="B35" s="17" t="s">
        <v>0</v>
      </c>
      <c r="C35" s="114">
        <f>SUM(K33,K34)</f>
        <v>86</v>
      </c>
      <c r="D35" s="115"/>
      <c r="E35" s="115"/>
      <c r="F35" s="115"/>
      <c r="G35" s="115"/>
      <c r="H35" s="116"/>
      <c r="I35" s="16"/>
      <c r="J35" s="3"/>
      <c r="K35" s="48">
        <f>SUM(C35:J35)</f>
        <v>86</v>
      </c>
      <c r="L35" s="45"/>
      <c r="M35" s="45"/>
      <c r="N35" s="46"/>
      <c r="O35" s="46"/>
      <c r="P35" s="84"/>
      <c r="Q35" s="84"/>
      <c r="R35" s="84"/>
    </row>
    <row r="36" spans="1:18" x14ac:dyDescent="0.25">
      <c r="J36" s="2"/>
      <c r="P36" s="84"/>
      <c r="Q36" s="84"/>
      <c r="R36" s="84"/>
    </row>
    <row r="37" spans="1:18" ht="16.5" thickBot="1" x14ac:dyDescent="0.3">
      <c r="A37" s="15" t="s">
        <v>27</v>
      </c>
      <c r="P37" s="84"/>
      <c r="Q37" s="84"/>
      <c r="R37" s="84"/>
    </row>
    <row r="38" spans="1:18" s="14" customFormat="1" ht="14.65" thickBot="1" x14ac:dyDescent="0.3">
      <c r="A38" s="117" t="s">
        <v>26</v>
      </c>
      <c r="B38" s="118"/>
      <c r="C38" s="119" t="s">
        <v>25</v>
      </c>
      <c r="D38" s="105"/>
      <c r="E38" s="105"/>
      <c r="F38" s="105"/>
      <c r="G38" s="104" t="s">
        <v>24</v>
      </c>
      <c r="H38" s="105"/>
      <c r="I38" s="105"/>
      <c r="J38" s="105"/>
      <c r="K38" s="106"/>
      <c r="P38" s="84"/>
      <c r="Q38" s="84"/>
      <c r="R38" s="100"/>
    </row>
    <row r="39" spans="1:18" x14ac:dyDescent="0.25">
      <c r="A39" s="120"/>
      <c r="B39" s="121"/>
      <c r="C39" s="39" t="s">
        <v>23</v>
      </c>
      <c r="D39" s="39" t="s">
        <v>22</v>
      </c>
      <c r="E39" s="39" t="s">
        <v>21</v>
      </c>
      <c r="F39" s="75" t="s">
        <v>20</v>
      </c>
      <c r="G39" s="40" t="s">
        <v>19</v>
      </c>
      <c r="H39" s="39" t="s">
        <v>18</v>
      </c>
      <c r="I39" s="59" t="s">
        <v>17</v>
      </c>
      <c r="J39" s="59" t="s">
        <v>16</v>
      </c>
      <c r="K39" s="51" t="s">
        <v>15</v>
      </c>
      <c r="L39" s="79" t="s">
        <v>14</v>
      </c>
    </row>
    <row r="40" spans="1:18" x14ac:dyDescent="0.25">
      <c r="A40" s="11">
        <v>1</v>
      </c>
      <c r="B40" s="10" t="s">
        <v>5</v>
      </c>
      <c r="C40" s="9">
        <f>K23</f>
        <v>21</v>
      </c>
      <c r="D40" s="9">
        <v>15</v>
      </c>
      <c r="E40" s="9">
        <v>1</v>
      </c>
      <c r="F40" s="76">
        <v>1</v>
      </c>
      <c r="G40" s="37">
        <f>SUM(C40:F40)+1</f>
        <v>39</v>
      </c>
      <c r="H40" s="9">
        <v>1</v>
      </c>
      <c r="I40" s="12">
        <f>1+1</f>
        <v>2</v>
      </c>
      <c r="J40" s="12">
        <v>2</v>
      </c>
      <c r="K40" s="52">
        <v>3</v>
      </c>
      <c r="L40" s="80">
        <f>SUM(I40:K40)</f>
        <v>7</v>
      </c>
    </row>
    <row r="41" spans="1:18" x14ac:dyDescent="0.25">
      <c r="A41" s="11">
        <v>2</v>
      </c>
      <c r="B41" s="10" t="s">
        <v>12</v>
      </c>
      <c r="C41" s="9">
        <f>K24</f>
        <v>7</v>
      </c>
      <c r="D41" s="9">
        <v>8</v>
      </c>
      <c r="E41" s="9">
        <v>1</v>
      </c>
      <c r="F41" s="76">
        <v>1</v>
      </c>
      <c r="G41" s="37">
        <f>SUM(C41:F41)+1</f>
        <v>18</v>
      </c>
      <c r="H41" s="9">
        <v>1</v>
      </c>
      <c r="I41" s="12">
        <f>1+1</f>
        <v>2</v>
      </c>
      <c r="J41" s="12">
        <v>3</v>
      </c>
      <c r="K41" s="52">
        <v>0</v>
      </c>
      <c r="L41" s="80">
        <f>SUM(I41:K41)</f>
        <v>5</v>
      </c>
    </row>
    <row r="42" spans="1:18" x14ac:dyDescent="0.25">
      <c r="A42" s="11">
        <v>3</v>
      </c>
      <c r="B42" s="10" t="s">
        <v>7</v>
      </c>
      <c r="C42" s="9">
        <f>K25</f>
        <v>8</v>
      </c>
      <c r="D42" s="9">
        <v>6</v>
      </c>
      <c r="E42" s="9">
        <v>1</v>
      </c>
      <c r="F42" s="76">
        <v>1</v>
      </c>
      <c r="G42" s="37">
        <f>SUM(C42:F42)+1</f>
        <v>17</v>
      </c>
      <c r="H42" s="9">
        <v>1</v>
      </c>
      <c r="I42" s="12">
        <f>3+1</f>
        <v>4</v>
      </c>
      <c r="J42" s="12">
        <v>2</v>
      </c>
      <c r="K42" s="52">
        <v>0</v>
      </c>
      <c r="L42" s="80">
        <f>SUM(I42:K42)</f>
        <v>6</v>
      </c>
    </row>
    <row r="43" spans="1:18" x14ac:dyDescent="0.25">
      <c r="A43" s="11">
        <v>4</v>
      </c>
      <c r="B43" s="10" t="s">
        <v>8</v>
      </c>
      <c r="C43" s="9">
        <f>K26</f>
        <v>5</v>
      </c>
      <c r="D43" s="9">
        <v>6</v>
      </c>
      <c r="E43" s="9">
        <v>1</v>
      </c>
      <c r="F43" s="76">
        <v>1</v>
      </c>
      <c r="G43" s="37">
        <f>SUM(C43:F43)+1</f>
        <v>14</v>
      </c>
      <c r="H43" s="9">
        <v>1</v>
      </c>
      <c r="I43" s="12">
        <v>1</v>
      </c>
      <c r="J43" s="12">
        <v>2</v>
      </c>
      <c r="K43" s="52">
        <v>0</v>
      </c>
      <c r="L43" s="80">
        <f>SUM(I43:K43)</f>
        <v>3</v>
      </c>
    </row>
    <row r="44" spans="1:18" x14ac:dyDescent="0.25">
      <c r="A44" s="11">
        <v>5</v>
      </c>
      <c r="B44" s="10" t="s">
        <v>13</v>
      </c>
      <c r="C44" s="9">
        <f>K27</f>
        <v>3</v>
      </c>
      <c r="D44" s="9">
        <v>6</v>
      </c>
      <c r="E44" s="9">
        <v>1</v>
      </c>
      <c r="F44" s="58">
        <v>1</v>
      </c>
      <c r="G44" s="37">
        <f>SUM(C44:F44)+1</f>
        <v>12</v>
      </c>
      <c r="H44" s="9">
        <v>1</v>
      </c>
      <c r="I44" s="12">
        <f>1+1</f>
        <v>2</v>
      </c>
      <c r="J44" s="12">
        <v>1</v>
      </c>
      <c r="K44" s="52">
        <v>0</v>
      </c>
      <c r="L44" s="80">
        <f>SUM(I44:K44)</f>
        <v>3</v>
      </c>
    </row>
    <row r="45" spans="1:18" x14ac:dyDescent="0.25">
      <c r="A45" s="11">
        <v>6</v>
      </c>
      <c r="B45" s="10" t="s">
        <v>10</v>
      </c>
      <c r="C45" s="9">
        <f>K28</f>
        <v>8</v>
      </c>
      <c r="D45" s="9">
        <v>12</v>
      </c>
      <c r="E45" s="9">
        <v>1</v>
      </c>
      <c r="F45" s="76">
        <v>1</v>
      </c>
      <c r="G45" s="37">
        <f>SUM(C45:F45)+1</f>
        <v>23</v>
      </c>
      <c r="H45" s="9">
        <v>1</v>
      </c>
      <c r="I45" s="12">
        <f>1+1</f>
        <v>2</v>
      </c>
      <c r="J45" s="12">
        <v>4</v>
      </c>
      <c r="K45" s="52">
        <v>0</v>
      </c>
      <c r="L45" s="80">
        <f>SUM(I45:K45)</f>
        <v>6</v>
      </c>
    </row>
    <row r="46" spans="1:18" x14ac:dyDescent="0.25">
      <c r="A46" s="11">
        <v>7</v>
      </c>
      <c r="B46" s="10" t="s">
        <v>9</v>
      </c>
      <c r="C46" s="9">
        <f>K29</f>
        <v>3</v>
      </c>
      <c r="D46" s="9">
        <v>7</v>
      </c>
      <c r="E46" s="9">
        <v>1</v>
      </c>
      <c r="F46" s="76">
        <v>1</v>
      </c>
      <c r="G46" s="37">
        <f>SUM(C46:F46)+1</f>
        <v>13</v>
      </c>
      <c r="H46" s="9">
        <v>1</v>
      </c>
      <c r="I46" s="12">
        <f>3+1</f>
        <v>4</v>
      </c>
      <c r="J46" s="12">
        <v>0</v>
      </c>
      <c r="K46" s="52">
        <v>0</v>
      </c>
      <c r="L46" s="80">
        <f>SUM(I46:K46)</f>
        <v>4</v>
      </c>
    </row>
    <row r="47" spans="1:18" x14ac:dyDescent="0.25">
      <c r="A47" s="11">
        <v>8</v>
      </c>
      <c r="B47" s="10" t="s">
        <v>4</v>
      </c>
      <c r="C47" s="9">
        <f>K30</f>
        <v>6</v>
      </c>
      <c r="D47" s="9">
        <v>5</v>
      </c>
      <c r="E47" s="9">
        <v>1</v>
      </c>
      <c r="F47" s="76">
        <v>1</v>
      </c>
      <c r="G47" s="37">
        <f>SUM(C47:F47)+1</f>
        <v>14</v>
      </c>
      <c r="H47" s="9">
        <v>1</v>
      </c>
      <c r="I47" s="12">
        <f>2+1</f>
        <v>3</v>
      </c>
      <c r="J47" s="12">
        <v>2</v>
      </c>
      <c r="K47" s="52">
        <v>0</v>
      </c>
      <c r="L47" s="80">
        <f>SUM(I47:K47)</f>
        <v>5</v>
      </c>
    </row>
    <row r="48" spans="1:18" x14ac:dyDescent="0.25">
      <c r="A48" s="11">
        <v>9</v>
      </c>
      <c r="B48" s="10" t="s">
        <v>11</v>
      </c>
      <c r="C48" s="9">
        <f>K31</f>
        <v>4</v>
      </c>
      <c r="D48" s="9">
        <v>7</v>
      </c>
      <c r="E48" s="9">
        <v>1</v>
      </c>
      <c r="F48" s="76">
        <v>1</v>
      </c>
      <c r="G48" s="37">
        <f>SUM(C48:F48)+1</f>
        <v>14</v>
      </c>
      <c r="H48" s="9">
        <v>1</v>
      </c>
      <c r="I48" s="12">
        <f>3+1</f>
        <v>4</v>
      </c>
      <c r="J48" s="12">
        <v>0</v>
      </c>
      <c r="K48" s="52">
        <v>0</v>
      </c>
      <c r="L48" s="80">
        <f>SUM(I48:K48)</f>
        <v>4</v>
      </c>
    </row>
    <row r="49" spans="1:15" ht="13.15" thickBot="1" x14ac:dyDescent="0.3">
      <c r="A49" s="11">
        <v>10</v>
      </c>
      <c r="B49" s="10" t="s">
        <v>6</v>
      </c>
      <c r="C49" s="9">
        <f>K32</f>
        <v>4</v>
      </c>
      <c r="D49" s="8">
        <v>6</v>
      </c>
      <c r="E49" s="8">
        <v>1</v>
      </c>
      <c r="F49" s="77">
        <v>1</v>
      </c>
      <c r="G49" s="37">
        <f>SUM(C49:F49)+1</f>
        <v>13</v>
      </c>
      <c r="H49" s="8">
        <v>1</v>
      </c>
      <c r="I49" s="54">
        <v>1</v>
      </c>
      <c r="J49" s="54">
        <v>2</v>
      </c>
      <c r="K49" s="55">
        <v>0</v>
      </c>
      <c r="L49" s="81">
        <f>SUM(I49:K49)</f>
        <v>3</v>
      </c>
    </row>
    <row r="50" spans="1:15" ht="13.5" thickTop="1" thickBot="1" x14ac:dyDescent="0.3">
      <c r="A50" s="18"/>
      <c r="B50" s="17" t="s">
        <v>3</v>
      </c>
      <c r="C50" s="3">
        <f t="shared" ref="C50:L50" si="6">SUM(C40:C49)</f>
        <v>69</v>
      </c>
      <c r="D50" s="3">
        <f t="shared" si="6"/>
        <v>78</v>
      </c>
      <c r="E50" s="3">
        <f t="shared" si="6"/>
        <v>10</v>
      </c>
      <c r="F50" s="78">
        <f t="shared" si="6"/>
        <v>10</v>
      </c>
      <c r="G50" s="82">
        <f t="shared" si="6"/>
        <v>177</v>
      </c>
      <c r="H50" s="3">
        <f t="shared" si="6"/>
        <v>10</v>
      </c>
      <c r="I50" s="56">
        <f t="shared" si="6"/>
        <v>25</v>
      </c>
      <c r="J50" s="56">
        <f t="shared" si="6"/>
        <v>18</v>
      </c>
      <c r="K50" s="57">
        <f t="shared" si="6"/>
        <v>3</v>
      </c>
      <c r="L50" s="65">
        <f t="shared" si="6"/>
        <v>46</v>
      </c>
    </row>
    <row r="51" spans="1:15" ht="14.65" thickBot="1" x14ac:dyDescent="0.3">
      <c r="A51" s="113" t="s">
        <v>2</v>
      </c>
      <c r="B51" s="113"/>
      <c r="C51" s="60"/>
      <c r="D51" s="60"/>
      <c r="E51" s="60"/>
      <c r="F51" s="60"/>
      <c r="G51" s="60"/>
      <c r="H51" s="60"/>
      <c r="I51" s="61"/>
      <c r="J51" s="61"/>
      <c r="K51" s="61"/>
      <c r="L51" s="53"/>
    </row>
    <row r="52" spans="1:15" ht="13.15" thickBot="1" x14ac:dyDescent="0.3">
      <c r="A52" s="49">
        <v>11</v>
      </c>
      <c r="B52" s="19" t="s">
        <v>1</v>
      </c>
      <c r="C52" s="7">
        <f>K34</f>
        <v>17</v>
      </c>
      <c r="D52" s="7">
        <v>12</v>
      </c>
      <c r="E52" s="7">
        <v>1</v>
      </c>
      <c r="F52" s="83">
        <v>1</v>
      </c>
      <c r="G52" s="32">
        <v>34</v>
      </c>
      <c r="H52" s="7">
        <v>1</v>
      </c>
      <c r="I52" s="62">
        <f>2+1</f>
        <v>3</v>
      </c>
      <c r="J52" s="62">
        <v>5</v>
      </c>
      <c r="K52" s="63">
        <v>2</v>
      </c>
      <c r="L52" s="64">
        <f>SUM(I52:K52)</f>
        <v>10</v>
      </c>
    </row>
    <row r="53" spans="1:15" ht="15" thickTop="1" thickBot="1" x14ac:dyDescent="0.3">
      <c r="A53" s="5"/>
      <c r="B53" s="4" t="s">
        <v>0</v>
      </c>
      <c r="C53" s="3">
        <f t="shared" ref="C53:K53" si="7">SUM(C52,C50)</f>
        <v>86</v>
      </c>
      <c r="D53" s="3">
        <f t="shared" si="7"/>
        <v>90</v>
      </c>
      <c r="E53" s="3">
        <f t="shared" si="7"/>
        <v>11</v>
      </c>
      <c r="F53" s="78">
        <f t="shared" si="7"/>
        <v>11</v>
      </c>
      <c r="G53" s="82">
        <f t="shared" si="7"/>
        <v>211</v>
      </c>
      <c r="H53" s="3">
        <f t="shared" si="7"/>
        <v>11</v>
      </c>
      <c r="I53" s="56">
        <f t="shared" si="7"/>
        <v>28</v>
      </c>
      <c r="J53" s="56">
        <f t="shared" si="7"/>
        <v>23</v>
      </c>
      <c r="K53" s="57">
        <f t="shared" si="7"/>
        <v>5</v>
      </c>
      <c r="L53" s="65">
        <f>L52+L50</f>
        <v>56</v>
      </c>
    </row>
    <row r="54" spans="1:15" x14ac:dyDescent="0.25">
      <c r="A54" s="144" t="s">
        <v>48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</row>
  </sheetData>
  <sortState ref="A40:L49">
    <sortCondition ref="A40:A49"/>
  </sortState>
  <mergeCells count="23">
    <mergeCell ref="A3:K3"/>
    <mergeCell ref="A54:O54"/>
    <mergeCell ref="N22:O22"/>
    <mergeCell ref="K21:K22"/>
    <mergeCell ref="A4:B4"/>
    <mergeCell ref="A5:B5"/>
    <mergeCell ref="C4:J4"/>
    <mergeCell ref="P23:R24"/>
    <mergeCell ref="L3:L4"/>
    <mergeCell ref="M3:O4"/>
    <mergeCell ref="A18:I18"/>
    <mergeCell ref="A51:B51"/>
    <mergeCell ref="C35:H35"/>
    <mergeCell ref="A38:B38"/>
    <mergeCell ref="C38:F38"/>
    <mergeCell ref="G38:K38"/>
    <mergeCell ref="A39:B39"/>
    <mergeCell ref="L19:P20"/>
    <mergeCell ref="A21:B21"/>
    <mergeCell ref="C21:J21"/>
    <mergeCell ref="L21:P21"/>
    <mergeCell ref="A22:B22"/>
    <mergeCell ref="L22:M22"/>
  </mergeCells>
  <phoneticPr fontId="2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学校情報外</vt:lpstr>
      <vt:lpstr>学校情報外!Print_Area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英樹</dc:creator>
  <cp:lastModifiedBy>鈴木　英樹</cp:lastModifiedBy>
  <cp:lastPrinted>2020-07-09T02:54:27Z</cp:lastPrinted>
  <dcterms:created xsi:type="dcterms:W3CDTF">2020-07-08T14:21:45Z</dcterms:created>
  <dcterms:modified xsi:type="dcterms:W3CDTF">2020-07-14T01:24:46Z</dcterms:modified>
</cp:coreProperties>
</file>