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er\02財務課\06入札・契約係\01_入札\03_一般競争入札\01_各課依頼書等\R08\202606_松清上小路線道路改良工事\"/>
    </mc:Choice>
  </mc:AlternateContent>
  <xr:revisionPtr revIDLastSave="0" documentId="13_ncr:1_{1CF91441-EB51-45E3-A715-CA808231673C}" xr6:coauthVersionLast="47" xr6:coauthVersionMax="47" xr10:uidLastSave="{00000000-0000-0000-0000-000000000000}"/>
  <bookViews>
    <workbookView xWindow="-120" yWindow="-120" windowWidth="29040" windowHeight="15720" xr2:uid="{C1563C26-F854-4B0A-A024-5C76A366BE37}"/>
  </bookViews>
  <sheets>
    <sheet name="入札内訳書" sheetId="1" r:id="rId1"/>
  </sheets>
  <definedNames>
    <definedName name="_xlnm.Print_Area" localSheetId="0">入札内訳書!$A$1:$Q$31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20" i="1" s="1"/>
  <c r="U12" i="1"/>
  <c r="V12" i="1" s="1"/>
  <c r="F12" i="1"/>
  <c r="G12" i="1"/>
  <c r="H12" i="1"/>
  <c r="I12" i="1"/>
  <c r="J12" i="1"/>
  <c r="F8" i="1"/>
  <c r="G8" i="1"/>
  <c r="H8" i="1"/>
  <c r="I8" i="1"/>
  <c r="U8" i="1"/>
  <c r="F9" i="1"/>
  <c r="G9" i="1"/>
  <c r="H9" i="1"/>
  <c r="I9" i="1"/>
  <c r="U9" i="1"/>
  <c r="V9" i="1" s="1"/>
  <c r="F10" i="1"/>
  <c r="G10" i="1"/>
  <c r="H10" i="1"/>
  <c r="I10" i="1"/>
  <c r="U10" i="1"/>
  <c r="V10" i="1" s="1"/>
  <c r="F11" i="1"/>
  <c r="G11" i="1"/>
  <c r="H11" i="1"/>
  <c r="I11" i="1"/>
  <c r="U11" i="1"/>
  <c r="V11" i="1" s="1"/>
  <c r="F14" i="1"/>
  <c r="G14" i="1"/>
  <c r="H14" i="1"/>
  <c r="U14" i="1"/>
  <c r="F15" i="1"/>
  <c r="G15" i="1"/>
  <c r="H15" i="1"/>
  <c r="I15" i="1"/>
  <c r="U15" i="1"/>
  <c r="V15" i="1" s="1"/>
  <c r="F16" i="1"/>
  <c r="G16" i="1"/>
  <c r="H16" i="1"/>
  <c r="U16" i="1"/>
  <c r="F17" i="1"/>
  <c r="G17" i="1"/>
  <c r="H17" i="1"/>
  <c r="I17" i="1"/>
  <c r="U17" i="1"/>
  <c r="V17" i="1" s="1"/>
  <c r="F18" i="1"/>
  <c r="G18" i="1"/>
  <c r="H18" i="1"/>
  <c r="I18" i="1"/>
  <c r="J18" i="1"/>
  <c r="K18" i="1"/>
  <c r="L18" i="1"/>
  <c r="M18" i="1"/>
  <c r="N18" i="1"/>
  <c r="O18" i="1"/>
  <c r="P18" i="1"/>
  <c r="U18" i="1"/>
  <c r="V18" i="1" s="1"/>
  <c r="F19" i="1"/>
  <c r="G19" i="1"/>
  <c r="H19" i="1"/>
  <c r="I19" i="1"/>
  <c r="J19" i="1"/>
  <c r="K19" i="1"/>
  <c r="L19" i="1"/>
  <c r="M19" i="1"/>
  <c r="N19" i="1"/>
  <c r="O19" i="1"/>
  <c r="P19" i="1"/>
  <c r="U19" i="1"/>
  <c r="V19" i="1" s="1"/>
  <c r="F21" i="1"/>
  <c r="G21" i="1"/>
  <c r="H21" i="1"/>
  <c r="I21" i="1"/>
  <c r="J21" i="1"/>
  <c r="K21" i="1"/>
  <c r="L21" i="1"/>
  <c r="M21" i="1"/>
  <c r="N21" i="1"/>
  <c r="O21" i="1"/>
  <c r="P21" i="1"/>
  <c r="U21" i="1"/>
  <c r="F22" i="1"/>
  <c r="G22" i="1"/>
  <c r="H22" i="1"/>
  <c r="I22" i="1"/>
  <c r="U22" i="1"/>
  <c r="V22" i="1" s="1"/>
  <c r="U24" i="1"/>
  <c r="U26" i="1"/>
  <c r="V26" i="1" s="1"/>
  <c r="W12" i="1" l="1"/>
  <c r="W10" i="1"/>
  <c r="X10" i="1" s="1"/>
  <c r="J10" i="1" s="1"/>
  <c r="X18" i="1"/>
  <c r="Y18" i="1" s="1"/>
  <c r="V21" i="1"/>
  <c r="W19" i="1"/>
  <c r="W17" i="1"/>
  <c r="X17" i="1" s="1"/>
  <c r="J17" i="1" s="1"/>
  <c r="V14" i="1"/>
  <c r="W14" i="1" s="1"/>
  <c r="I14" i="1" s="1"/>
  <c r="W18" i="1"/>
  <c r="W15" i="1"/>
  <c r="W22" i="1"/>
  <c r="V16" i="1"/>
  <c r="W11" i="1"/>
  <c r="X11" i="1" s="1"/>
  <c r="J11" i="1" s="1"/>
  <c r="V8" i="1"/>
  <c r="W9" i="1"/>
  <c r="V24" i="1"/>
  <c r="W26" i="1"/>
  <c r="Y10" i="1" l="1"/>
  <c r="X12" i="1"/>
  <c r="Y12" i="1" s="1"/>
  <c r="K12" i="1" s="1"/>
  <c r="X14" i="1"/>
  <c r="Z18" i="1"/>
  <c r="X15" i="1"/>
  <c r="X19" i="1"/>
  <c r="AA18" i="1"/>
  <c r="W21" i="1"/>
  <c r="X21" i="1" s="1"/>
  <c r="X22" i="1"/>
  <c r="Y17" i="1"/>
  <c r="K17" i="1" s="1"/>
  <c r="W16" i="1"/>
  <c r="Y11" i="1"/>
  <c r="X9" i="1"/>
  <c r="W8" i="1"/>
  <c r="W24" i="1"/>
  <c r="X26" i="1"/>
  <c r="Y26" i="1" s="1"/>
  <c r="Y14" i="1" l="1"/>
  <c r="J14" i="1"/>
  <c r="X16" i="1"/>
  <c r="I16" i="1"/>
  <c r="Y15" i="1"/>
  <c r="J15" i="1"/>
  <c r="Y9" i="1"/>
  <c r="J9" i="1"/>
  <c r="K10" i="1"/>
  <c r="Z10" i="1"/>
  <c r="Z12" i="1"/>
  <c r="AB18" i="1"/>
  <c r="Y21" i="1"/>
  <c r="Z21" i="1" s="1"/>
  <c r="Y19" i="1"/>
  <c r="Y22" i="1"/>
  <c r="K22" i="1" s="1"/>
  <c r="J22" i="1"/>
  <c r="Z22" i="1"/>
  <c r="L22" i="1" s="1"/>
  <c r="Z17" i="1"/>
  <c r="L17" i="1" s="1"/>
  <c r="K11" i="1"/>
  <c r="Z11" i="1"/>
  <c r="AA11" i="1" s="1"/>
  <c r="Z26" i="1"/>
  <c r="X8" i="1"/>
  <c r="J8" i="1" s="1"/>
  <c r="X24" i="1"/>
  <c r="Y24" i="1" s="1"/>
  <c r="K14" i="1" l="1"/>
  <c r="Z14" i="1"/>
  <c r="L14" i="1" s="1"/>
  <c r="K15" i="1"/>
  <c r="Z15" i="1"/>
  <c r="J16" i="1"/>
  <c r="Y16" i="1"/>
  <c r="K9" i="1"/>
  <c r="Z9" i="1"/>
  <c r="AA10" i="1"/>
  <c r="L10" i="1"/>
  <c r="L15" i="1"/>
  <c r="AA15" i="1"/>
  <c r="L12" i="1"/>
  <c r="AA12" i="1"/>
  <c r="AA14" i="1"/>
  <c r="AA17" i="1"/>
  <c r="AC18" i="1"/>
  <c r="AD18" i="1" s="1"/>
  <c r="Z19" i="1"/>
  <c r="AA19" i="1" s="1"/>
  <c r="AB19" i="1" s="1"/>
  <c r="AA22" i="1"/>
  <c r="M22" i="1" s="1"/>
  <c r="AA21" i="1"/>
  <c r="AB21" i="1"/>
  <c r="M11" i="1"/>
  <c r="L11" i="1"/>
  <c r="AB11" i="1"/>
  <c r="N11" i="1" s="1"/>
  <c r="Y8" i="1"/>
  <c r="K8" i="1" s="1"/>
  <c r="M10" i="1"/>
  <c r="AA26" i="1"/>
  <c r="Z24" i="1"/>
  <c r="AB10" i="1" l="1"/>
  <c r="N10" i="1" s="1"/>
  <c r="AC10" i="1"/>
  <c r="AD10" i="1" s="1"/>
  <c r="P10" i="1" s="1"/>
  <c r="K16" i="1"/>
  <c r="Z16" i="1"/>
  <c r="AA16" i="1" s="1"/>
  <c r="M16" i="1" s="1"/>
  <c r="L9" i="1"/>
  <c r="AA9" i="1"/>
  <c r="M15" i="1"/>
  <c r="AB15" i="1"/>
  <c r="N15" i="1" s="1"/>
  <c r="M12" i="1"/>
  <c r="AB12" i="1"/>
  <c r="M14" i="1"/>
  <c r="AB14" i="1"/>
  <c r="N14" i="1" s="1"/>
  <c r="M17" i="1"/>
  <c r="AB17" i="1"/>
  <c r="O10" i="1"/>
  <c r="Z8" i="1"/>
  <c r="AB22" i="1"/>
  <c r="N22" i="1" s="1"/>
  <c r="AC15" i="1"/>
  <c r="AC19" i="1"/>
  <c r="AD19" i="1" s="1"/>
  <c r="AC21" i="1"/>
  <c r="AD21" i="1" s="1"/>
  <c r="L16" i="1"/>
  <c r="AC11" i="1"/>
  <c r="O11" i="1" s="1"/>
  <c r="AB26" i="1"/>
  <c r="AA24" i="1"/>
  <c r="AB24" i="1"/>
  <c r="AC24" i="1"/>
  <c r="N12" i="1" l="1"/>
  <c r="AC12" i="1"/>
  <c r="AB9" i="1"/>
  <c r="N9" i="1" s="1"/>
  <c r="M9" i="1"/>
  <c r="AC9" i="1"/>
  <c r="O12" i="1"/>
  <c r="AD12" i="1"/>
  <c r="P12" i="1" s="1"/>
  <c r="AC14" i="1"/>
  <c r="AC17" i="1"/>
  <c r="N17" i="1"/>
  <c r="AC22" i="1"/>
  <c r="O15" i="1"/>
  <c r="AD15" i="1"/>
  <c r="P15" i="1" s="1"/>
  <c r="L8" i="1"/>
  <c r="AA8" i="1"/>
  <c r="AB16" i="1"/>
  <c r="N16" i="1" s="1"/>
  <c r="AD11" i="1"/>
  <c r="P11" i="1" s="1"/>
  <c r="AD24" i="1"/>
  <c r="AC26" i="1"/>
  <c r="AD26" i="1" s="1"/>
  <c r="O14" i="1" l="1"/>
  <c r="AD14" i="1"/>
  <c r="P14" i="1" s="1"/>
  <c r="AD9" i="1"/>
  <c r="P9" i="1" s="1"/>
  <c r="O9" i="1"/>
  <c r="AB8" i="1"/>
  <c r="M8" i="1"/>
  <c r="O22" i="1"/>
  <c r="AD22" i="1"/>
  <c r="P22" i="1" s="1"/>
  <c r="O17" i="1"/>
  <c r="AD17" i="1"/>
  <c r="P17" i="1" s="1"/>
  <c r="AC16" i="1"/>
  <c r="O16" i="1" s="1"/>
  <c r="N8" i="1" l="1"/>
  <c r="AC8" i="1"/>
  <c r="AD8" i="1" s="1"/>
  <c r="P8" i="1" s="1"/>
  <c r="O8" i="1"/>
  <c r="AD16" i="1"/>
  <c r="P16" i="1" s="1"/>
  <c r="F13" i="1" l="1"/>
  <c r="G13" i="1"/>
  <c r="H13" i="1"/>
  <c r="U13" i="1"/>
  <c r="V13" i="1" l="1"/>
  <c r="W13" i="1" s="1"/>
  <c r="I13" i="1" s="1"/>
  <c r="S23" i="1"/>
  <c r="F20" i="1"/>
  <c r="U20" i="1"/>
  <c r="V20" i="1" s="1"/>
  <c r="W20" i="1" s="1"/>
  <c r="I20" i="1" s="1"/>
  <c r="H20" i="1"/>
  <c r="G20" i="1"/>
  <c r="X13" i="1" l="1"/>
  <c r="X20" i="1"/>
  <c r="S25" i="1"/>
  <c r="H23" i="1"/>
  <c r="U23" i="1"/>
  <c r="G23" i="1"/>
  <c r="F23" i="1"/>
  <c r="J13" i="1" l="1"/>
  <c r="Y13" i="1"/>
  <c r="V23" i="1"/>
  <c r="H25" i="1"/>
  <c r="F25" i="1"/>
  <c r="G25" i="1"/>
  <c r="U25" i="1"/>
  <c r="V25" i="1" s="1"/>
  <c r="W25" i="1" s="1"/>
  <c r="I25" i="1" s="1"/>
  <c r="Y20" i="1"/>
  <c r="J20" i="1"/>
  <c r="K13" i="1" l="1"/>
  <c r="Z13" i="1"/>
  <c r="X25" i="1"/>
  <c r="W23" i="1"/>
  <c r="X23" i="1" s="1"/>
  <c r="K20" i="1"/>
  <c r="Z20" i="1"/>
  <c r="L20" i="1" s="1"/>
  <c r="J25" i="1" l="1"/>
  <c r="Y25" i="1"/>
  <c r="L13" i="1"/>
  <c r="AA13" i="1"/>
  <c r="AB13" i="1" s="1"/>
  <c r="J23" i="1"/>
  <c r="Y23" i="1"/>
  <c r="K23" i="1" s="1"/>
  <c r="I23" i="1"/>
  <c r="AA20" i="1"/>
  <c r="K25" i="1" l="1"/>
  <c r="Z25" i="1"/>
  <c r="AA25" i="1" s="1"/>
  <c r="M25" i="1" s="1"/>
  <c r="N13" i="1"/>
  <c r="AC13" i="1"/>
  <c r="M13" i="1"/>
  <c r="Z23" i="1"/>
  <c r="AB20" i="1"/>
  <c r="N20" i="1" s="1"/>
  <c r="M20" i="1"/>
  <c r="L25" i="1" l="1"/>
  <c r="AB25" i="1"/>
  <c r="O13" i="1"/>
  <c r="AD13" i="1"/>
  <c r="P13" i="1" s="1"/>
  <c r="L23" i="1"/>
  <c r="AA23" i="1"/>
  <c r="AC20" i="1"/>
  <c r="M23" i="1" l="1"/>
  <c r="AB23" i="1"/>
  <c r="N25" i="1"/>
  <c r="AC25" i="1"/>
  <c r="O20" i="1"/>
  <c r="AD20" i="1"/>
  <c r="P20" i="1" s="1"/>
  <c r="N23" i="1" l="1"/>
  <c r="AC23" i="1"/>
  <c r="AD25" i="1"/>
  <c r="P25" i="1" s="1"/>
  <c r="O25" i="1"/>
  <c r="AD23" i="1" l="1"/>
  <c r="P23" i="1" s="1"/>
  <c r="O23" i="1"/>
</calcChain>
</file>

<file path=xl/sharedStrings.xml><?xml version="1.0" encoding="utf-8"?>
<sst xmlns="http://schemas.openxmlformats.org/spreadsheetml/2006/main" count="60" uniqueCount="54">
  <si>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</si>
  <si>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</si>
  <si>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</si>
  <si>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</si>
  <si>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内　　  訳</t>
    <rPh sb="0" eb="1">
      <t>ウチ</t>
    </rPh>
    <rPh sb="5" eb="6">
      <t>ヤク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</si>
  <si>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</si>
  <si>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備　　考</t>
    <rPh sb="0" eb="1">
      <t>ソナエ</t>
    </rPh>
    <rPh sb="3" eb="4">
      <t>コウ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</si>
  <si>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</si>
  <si>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</si>
  <si>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</si>
  <si>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</si>
  <si>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</si>
  <si>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</si>
  <si>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</si>
  <si>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</si>
  <si>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</si>
  <si>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</si>
  <si>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</si>
  <si>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</si>
  <si>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</si>
  <si>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直接工事費</t>
    <rPh sb="0" eb="2">
      <t>チョクセツ</t>
    </rPh>
    <rPh sb="2" eb="5">
      <t>コウジヒ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</si>
  <si>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</si>
  <si>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</si>
  <si>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</si>
  <si>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</si>
  <si>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現場管理費</t>
    <rPh sb="0" eb="2">
      <t>ゲンバ</t>
    </rPh>
    <rPh sb="2" eb="5">
      <t>カンリヒ</t>
    </rPh>
    <phoneticPr fontId="1"/>
  </si>
  <si>
    <t>Ｃ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</si>
  <si>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</si>
  <si>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</si>
  <si>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</si>
  <si>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</si>
  <si>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</si>
  <si>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</si>
  <si>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</si>
  <si>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工事価格</t>
    <rPh sb="0" eb="2">
      <t>コウジ</t>
    </rPh>
    <rPh sb="2" eb="4">
      <t>カカク</t>
    </rPh>
    <phoneticPr fontId="1"/>
  </si>
  <si>
    <t>A＋B＋C+D</t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</si>
  <si>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</si>
  <si>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</si>
  <si>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住　　　　所</t>
    <rPh sb="0" eb="1">
      <t>ジュウ</t>
    </rPh>
    <rPh sb="5" eb="6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</si>
  <si>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</si>
  <si>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</si>
  <si>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㊞</t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</si>
  <si>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</si>
  <si>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串間市長　</t>
    <rPh sb="0" eb="4">
      <t>クシマシチョウ</t>
    </rPh>
    <phoneticPr fontId="1"/>
  </si>
  <si>
    <t>武田　浩一</t>
    <rPh sb="0" eb="2">
      <t>タケダ</t>
    </rPh>
    <rPh sb="3" eb="5">
      <t>コウイチ</t>
    </rPh>
    <phoneticPr fontId="1"/>
  </si>
  <si>
    <t>殿</t>
    <rPh sb="0" eb="1">
      <t>トノ</t>
    </rPh>
    <phoneticPr fontId="1"/>
  </si>
  <si>
    <t>仮設工</t>
    <rPh sb="0" eb="3">
      <t>カセツコウ</t>
    </rPh>
    <phoneticPr fontId="1"/>
  </si>
  <si>
    <t>排水構造物工</t>
    <rPh sb="0" eb="6">
      <t>ハイスイコウゾウブツコウ</t>
    </rPh>
    <phoneticPr fontId="1"/>
  </si>
  <si>
    <t>土工</t>
    <rPh sb="0" eb="2">
      <t>ドコウ</t>
    </rPh>
    <phoneticPr fontId="1"/>
  </si>
  <si>
    <t>令和８年度　社会資本整備総合交付金事業　松清上小路線道路改良工事</t>
    <rPh sb="0" eb="2">
      <t>レイワ</t>
    </rPh>
    <rPh sb="3" eb="5">
      <t>ネンド</t>
    </rPh>
    <rPh sb="6" eb="8">
      <t>シャカイ</t>
    </rPh>
    <rPh sb="8" eb="10">
      <t>シホン</t>
    </rPh>
    <rPh sb="10" eb="12">
      <t>セイビ</t>
    </rPh>
    <rPh sb="12" eb="14">
      <t>ソウゴウ</t>
    </rPh>
    <rPh sb="14" eb="17">
      <t>コウフキン</t>
    </rPh>
    <rPh sb="17" eb="19">
      <t>ジギョウ</t>
    </rPh>
    <rPh sb="20" eb="22">
      <t>マツキヨ</t>
    </rPh>
    <rPh sb="22" eb="23">
      <t>ウエ</t>
    </rPh>
    <rPh sb="23" eb="25">
      <t>ショウジ</t>
    </rPh>
    <rPh sb="25" eb="26">
      <t>セン</t>
    </rPh>
    <rPh sb="26" eb="28">
      <t>ドウロ</t>
    </rPh>
    <rPh sb="28" eb="30">
      <t>カイリョウ</t>
    </rPh>
    <rPh sb="30" eb="32">
      <t>コウジ</t>
    </rPh>
    <phoneticPr fontId="1"/>
  </si>
  <si>
    <t>道路改良工事</t>
    <rPh sb="0" eb="6">
      <t>ドウロカイリョウコウジ</t>
    </rPh>
    <phoneticPr fontId="1"/>
  </si>
  <si>
    <t>路側工</t>
    <rPh sb="0" eb="3">
      <t>ロソクコウ</t>
    </rPh>
    <phoneticPr fontId="1"/>
  </si>
  <si>
    <t>山留工</t>
    <rPh sb="0" eb="2">
      <t>ヤマドメ</t>
    </rPh>
    <rPh sb="2" eb="3">
      <t>コウ</t>
    </rPh>
    <phoneticPr fontId="1"/>
  </si>
  <si>
    <t>A(a+b+c+d+e)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</si>
</sst>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5" fillId="0" borderId="1" xfId="0" applyFont="1" applyBorder="1">
      <alignment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15" xfId="0" applyFont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0</xdr:row>
      <xdr:rowOff>266700</xdr:rowOff>
    </xdr:from>
    <xdr:to>
      <xdr:col>37</xdr:col>
      <xdr:colOff>95250</xdr:colOff>
      <xdr:row>5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685F60-594C-5F1F-2EBB-D8E9E0CDBC9F}"/>
            </a:ext>
          </a:extLst>
        </xdr:cNvPr>
        <xdr:cNvSpPr txBox="1"/>
      </xdr:nvSpPr>
      <xdr:spPr>
        <a:xfrm>
          <a:off x="9239250" y="266700"/>
          <a:ext cx="280035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工事内訳書は、</a:t>
          </a:r>
          <a:endParaRPr kumimoji="1" lang="en-US" altLang="ja-JP" sz="1100"/>
        </a:p>
        <a:p>
          <a:r>
            <a:rPr kumimoji="1" lang="ja-JP" altLang="en-US" sz="1100"/>
            <a:t>　金額抜きデータ</a:t>
          </a:r>
          <a:endParaRPr kumimoji="1" lang="en-US" altLang="ja-JP" sz="1100"/>
        </a:p>
        <a:p>
          <a:r>
            <a:rPr kumimoji="1" lang="ja-JP" altLang="en-US" sz="1100"/>
            <a:t>　金額入りデータ</a:t>
          </a:r>
          <a:endParaRPr kumimoji="1" lang="en-US" altLang="ja-JP" sz="1100"/>
        </a:p>
        <a:p>
          <a:r>
            <a:rPr kumimoji="1" lang="ja-JP" altLang="en-US" sz="1100">
              <a:solidFill>
                <a:srgbClr val="FF0000"/>
              </a:solidFill>
            </a:rPr>
            <a:t>それぞれ作成し、財務課入札・契約係まで提出すること。（必須）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1"/>
  <sheetViews>
    <sheetView showGridLines="0" tabSelected="1" view="pageBreakPreview" zoomScaleNormal="100" zoomScaleSheetLayoutView="100" workbookViewId="0">
      <selection activeCell="A3" sqref="A3:C3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0</v>
      </c>
    </row>
    <row r="2" spans="1:30" ht="30" customHeight="1" x14ac:dyDescent="0.1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30" ht="30" customHeight="1" x14ac:dyDescent="0.15">
      <c r="A3" s="47" t="s">
        <v>2</v>
      </c>
      <c r="B3" s="48"/>
      <c r="C3" s="49"/>
      <c r="D3" s="74" t="s">
        <v>49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</row>
    <row r="4" spans="1:30" ht="30" hidden="1" customHeight="1" x14ac:dyDescent="0.15">
      <c r="A4" s="47" t="s">
        <v>3</v>
      </c>
      <c r="B4" s="48"/>
      <c r="C4" s="49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1:30" ht="22.5" customHeight="1" x14ac:dyDescent="0.15">
      <c r="A5" s="64" t="s">
        <v>4</v>
      </c>
      <c r="B5" s="65"/>
      <c r="C5" s="65"/>
      <c r="D5" s="66"/>
      <c r="E5" s="67"/>
      <c r="F5" s="47" t="s">
        <v>5</v>
      </c>
      <c r="G5" s="48"/>
      <c r="H5" s="48"/>
      <c r="I5" s="48"/>
      <c r="J5" s="48"/>
      <c r="K5" s="48"/>
      <c r="L5" s="48"/>
      <c r="M5" s="48"/>
      <c r="N5" s="48"/>
      <c r="O5" s="48"/>
      <c r="P5" s="49"/>
      <c r="Q5" s="57" t="s">
        <v>6</v>
      </c>
    </row>
    <row r="6" spans="1:30" ht="15" customHeight="1" x14ac:dyDescent="0.15">
      <c r="A6" s="60" t="s">
        <v>7</v>
      </c>
      <c r="B6" s="61"/>
      <c r="C6" s="61"/>
      <c r="D6" s="61"/>
      <c r="E6" s="62"/>
      <c r="F6" s="8" t="s">
        <v>8</v>
      </c>
      <c r="G6" s="10" t="s">
        <v>9</v>
      </c>
      <c r="H6" s="8" t="s">
        <v>10</v>
      </c>
      <c r="I6" s="9" t="s">
        <v>11</v>
      </c>
      <c r="J6" s="10" t="s">
        <v>8</v>
      </c>
      <c r="K6" s="11" t="s">
        <v>9</v>
      </c>
      <c r="L6" s="9" t="s">
        <v>12</v>
      </c>
      <c r="M6" s="12" t="s">
        <v>11</v>
      </c>
      <c r="N6" s="8" t="s">
        <v>8</v>
      </c>
      <c r="O6" s="9" t="s">
        <v>9</v>
      </c>
      <c r="P6" s="10" t="s">
        <v>13</v>
      </c>
      <c r="Q6" s="58"/>
    </row>
    <row r="7" spans="1:30" ht="24.75" customHeight="1" thickBot="1" x14ac:dyDescent="0.2">
      <c r="A7" s="26" t="s">
        <v>50</v>
      </c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/>
      <c r="S7" s="14" t="s">
        <v>14</v>
      </c>
    </row>
    <row r="8" spans="1:30" ht="24.75" customHeight="1" thickTop="1" thickBot="1" x14ac:dyDescent="0.2">
      <c r="A8" s="3"/>
      <c r="B8" s="59" t="s">
        <v>48</v>
      </c>
      <c r="C8" s="52"/>
      <c r="D8" s="52"/>
      <c r="E8" s="53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 t="s">
        <v>15</v>
      </c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3"/>
      <c r="B9" s="59" t="s">
        <v>51</v>
      </c>
      <c r="C9" s="52"/>
      <c r="D9" s="52"/>
      <c r="E9" s="53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 t="s">
        <v>16</v>
      </c>
      <c r="S9" s="15"/>
      <c r="T9" s="13"/>
      <c r="U9">
        <f t="shared" ref="U9:U26" si="0">INT(S9/1000000000)</f>
        <v>0</v>
      </c>
      <c r="V9">
        <f t="shared" ref="V9:V26" si="1">INT((S9-U9*1000000000)/100000000)</f>
        <v>0</v>
      </c>
      <c r="W9">
        <f t="shared" ref="W9:W26" si="2">INT((S9-U9*1000000000-V9*100000000)/10000000)</f>
        <v>0</v>
      </c>
      <c r="X9">
        <f t="shared" ref="X9:X26" si="3">INT((S9-U9*1000000000-V9*100000000-W9*10000000)/1000000)</f>
        <v>0</v>
      </c>
      <c r="Y9">
        <f t="shared" ref="Y9:Y26" si="4">INT((S9-U9*1000000000-V9*100000000-W9*10000000-X9*1000000)/100000)</f>
        <v>0</v>
      </c>
      <c r="Z9">
        <f t="shared" ref="Z9:Z26" si="5">INT((S9-U9*1000000000-V9*100000000-W9*10000000-X9*1000000-Y9*100000)/10000)</f>
        <v>0</v>
      </c>
      <c r="AA9">
        <f t="shared" ref="AA9:AA26" si="6">INT((S9-U9*1000000000-V9*100000000-W9*10000000-X9*1000000-Y9*100000-Z9*10000)/1000)</f>
        <v>0</v>
      </c>
      <c r="AB9">
        <f t="shared" ref="AB9:AB26" si="7">INT((S9-U9*1000000000-V9*100000000-W9*10000000-X9*1000000-Y9*100000-Z9*10000-AA9*1000)/100)</f>
        <v>0</v>
      </c>
      <c r="AC9">
        <f t="shared" ref="AC9:AC26" si="8">INT((S9-U9*1000000000-V9*100000000-W9*10000000-X9*1000000-Y9*100000-Z9*10000-AA9*1000-AB9*100)/10)</f>
        <v>0</v>
      </c>
      <c r="AD9">
        <f t="shared" ref="AD9:AD26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3"/>
      <c r="B10" s="59" t="s">
        <v>47</v>
      </c>
      <c r="C10" s="52"/>
      <c r="D10" s="52"/>
      <c r="E10" s="53"/>
      <c r="F10" s="16" t="str">
        <f t="shared" ref="F10:F19" si="10">IF(999999999&gt;$S10,"",IF($S10&lt;9999999999,"￥",IF($S10&lt;10000000000,"",T10)))</f>
        <v/>
      </c>
      <c r="G10" s="17" t="str">
        <f t="shared" ref="G10:G19" si="11">IF(99999999&gt;$S10,"",IF($S10&lt;999999999,"￥",IF($S10&lt;1000000000,"",U10)))</f>
        <v/>
      </c>
      <c r="H10" s="16" t="str">
        <f t="shared" ref="H10:H19" si="12">IF(9999999&gt;$S10,"",IF($S10&lt;99999999,"￥",IF($S10&lt;100000000,"",V10)))</f>
        <v/>
      </c>
      <c r="I10" s="18" t="str">
        <f t="shared" ref="I10:I19" si="13">IF(999999&gt;$S10,"",IF($S10&lt;9999999,"￥",IF($S10&lt;10000000,"",W10)))</f>
        <v/>
      </c>
      <c r="J10" s="17" t="str">
        <f t="shared" ref="J10:J19" si="14">IF(99999&gt;$S10,"",IF($S10&lt;999999,"￥",IF($S10&lt;1000000,"",X10)))</f>
        <v/>
      </c>
      <c r="K10" s="16" t="str">
        <f t="shared" ref="K10:K19" si="15">IF(9999&gt;$S10,"",IF($S10&lt;99999,"￥",IF($S10&lt;100000,"",Y10)))</f>
        <v/>
      </c>
      <c r="L10" s="18" t="str">
        <f t="shared" ref="L10:L19" si="16">IF(999&gt;$S10,"",IF($S10&lt;9999,"￥",IF($S10&lt;10000,"",Z10)))</f>
        <v/>
      </c>
      <c r="M10" s="17" t="str">
        <f t="shared" ref="M10:M19" si="17">IF(99&gt;$S10,"",IF($S10&lt;999,"￥",IF($S10&lt;1000,"",AA10)))</f>
        <v/>
      </c>
      <c r="N10" s="16" t="str">
        <f t="shared" ref="N10:N19" si="18">IF(9&gt;$S10,"",IF($S10&lt;99,"￥",IF($S10&lt;100,"",AB10)))</f>
        <v/>
      </c>
      <c r="O10" s="18" t="str">
        <f t="shared" ref="O10:O19" si="19">IF(1&gt;$S10,"",IF($S10&lt;9,"￥",IF($S10&lt;10,"",AC10)))</f>
        <v/>
      </c>
      <c r="P10" s="17" t="str">
        <f t="shared" ref="P10:P19" si="20">IF(0&gt;=$S10,"",IF($S10&lt;1,"￥",IF($S10&lt;1,"",AD10)))</f>
        <v/>
      </c>
      <c r="Q10" s="2" t="s">
        <v>17</v>
      </c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3"/>
      <c r="B11" s="59" t="s">
        <v>52</v>
      </c>
      <c r="C11" s="52"/>
      <c r="D11" s="52"/>
      <c r="E11" s="53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 t="s">
        <v>18</v>
      </c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3"/>
      <c r="B12" s="34" t="s">
        <v>46</v>
      </c>
      <c r="C12" s="35"/>
      <c r="D12" s="35"/>
      <c r="E12" s="36"/>
      <c r="F12" s="16" t="str">
        <f>IF(999999999&gt;$S12,"",IF($S12&lt;9999999999,"￥",IF($S12&lt;10000000000,"",T12)))</f>
        <v/>
      </c>
      <c r="G12" s="17" t="str">
        <f>IF(99999999&gt;$S12,"",IF($S12&lt;999999999,"￥",IF($S12&lt;1000000000,"",U12)))</f>
        <v/>
      </c>
      <c r="H12" s="16" t="str">
        <f>IF(9999999&gt;$S12,"",IF($S12&lt;99999999,"￥",IF($S12&lt;100000000,"",V12)))</f>
        <v/>
      </c>
      <c r="I12" s="18" t="str">
        <f>IF(999999&gt;$S12,"",IF($S12&lt;9999999,"￥",IF($S12&lt;10000000,"",W12)))</f>
        <v/>
      </c>
      <c r="J12" s="17" t="str">
        <f>IF(99999&gt;$S12,"",IF($S12&lt;999999,"￥",IF($S12&lt;1000000,"",X12)))</f>
        <v/>
      </c>
      <c r="K12" s="16" t="str">
        <f>IF(9999&gt;$S12,"",IF($S12&lt;99999,"￥",IF($S12&lt;100000,"",Y12)))</f>
        <v/>
      </c>
      <c r="L12" s="18" t="str">
        <f>IF(999&gt;$S12,"",IF($S12&lt;9999,"￥",IF($S12&lt;10000,"",Z12)))</f>
        <v/>
      </c>
      <c r="M12" s="17" t="str">
        <f>IF(99&gt;$S12,"",IF($S12&lt;999,"￥",IF($S12&lt;1000,"",AA12)))</f>
        <v/>
      </c>
      <c r="N12" s="16" t="str">
        <f>IF(9&gt;$S12,"",IF($S12&lt;99,"￥",IF($S12&lt;100,"",AB12)))</f>
        <v/>
      </c>
      <c r="O12" s="18" t="str">
        <f>IF(1&gt;$S12,"",IF($S12&lt;9,"￥",IF($S12&lt;10,"",AC12)))</f>
        <v/>
      </c>
      <c r="P12" s="17" t="str">
        <f>IF(0&gt;=$S12,"",IF($S12&lt;1,"￥",IF($S12&lt;1,"",AD12)))</f>
        <v/>
      </c>
      <c r="Q12" s="2" t="s">
        <v>19</v>
      </c>
      <c r="S12" s="15"/>
      <c r="T12" s="13"/>
      <c r="U12">
        <f t="shared" si="0"/>
        <v>0</v>
      </c>
      <c r="V12">
        <f t="shared" si="1"/>
        <v>0</v>
      </c>
      <c r="W12">
        <f t="shared" si="2"/>
        <v>0</v>
      </c>
      <c r="X12">
        <f t="shared" si="3"/>
        <v>0</v>
      </c>
      <c r="Y12">
        <f t="shared" si="4"/>
        <v>0</v>
      </c>
      <c r="Z12">
        <f t="shared" si="5"/>
        <v>0</v>
      </c>
      <c r="AA12">
        <f t="shared" si="6"/>
        <v>0</v>
      </c>
      <c r="AB12">
        <f t="shared" si="7"/>
        <v>0</v>
      </c>
      <c r="AC12">
        <f t="shared" si="8"/>
        <v>0</v>
      </c>
      <c r="AD12">
        <f t="shared" si="9"/>
        <v>0</v>
      </c>
    </row>
    <row r="13" spans="1:30" ht="24.75" customHeight="1" thickTop="1" thickBot="1" x14ac:dyDescent="0.2">
      <c r="A13" s="51" t="s">
        <v>20</v>
      </c>
      <c r="B13" s="52"/>
      <c r="C13" s="52"/>
      <c r="D13" s="52"/>
      <c r="E13" s="53"/>
      <c r="F13" s="16" t="str">
        <f t="shared" si="10"/>
        <v/>
      </c>
      <c r="G13" s="17" t="str">
        <f t="shared" si="11"/>
        <v/>
      </c>
      <c r="H13" s="16" t="str">
        <f t="shared" si="12"/>
        <v/>
      </c>
      <c r="I13" s="18" t="str">
        <f t="shared" si="13"/>
        <v/>
      </c>
      <c r="J13" s="17" t="str">
        <f t="shared" si="14"/>
        <v/>
      </c>
      <c r="K13" s="16" t="str">
        <f t="shared" si="15"/>
        <v/>
      </c>
      <c r="L13" s="18" t="str">
        <f t="shared" si="16"/>
        <v/>
      </c>
      <c r="M13" s="17" t="str">
        <f t="shared" si="17"/>
        <v/>
      </c>
      <c r="N13" s="16" t="str">
        <f t="shared" si="18"/>
        <v/>
      </c>
      <c r="O13" s="18" t="str">
        <f t="shared" si="19"/>
        <v/>
      </c>
      <c r="P13" s="17" t="str">
        <f>IF(0&gt;=$S13,"",IF($S13&lt;1,"￥",IF($S13&lt;1,"",AD13)))</f>
        <v/>
      </c>
      <c r="Q13" s="33" t="s">
        <v>53</v>
      </c>
      <c r="S13" s="29">
        <f>SUM(S8:S12)</f>
        <v>0</v>
      </c>
      <c r="T13" s="13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</row>
    <row r="14" spans="1:30" ht="24.75" customHeight="1" thickTop="1" thickBot="1" x14ac:dyDescent="0.2">
      <c r="A14" s="3"/>
      <c r="B14" s="59" t="s">
        <v>21</v>
      </c>
      <c r="C14" s="52"/>
      <c r="D14" s="52"/>
      <c r="E14" s="53"/>
      <c r="F14" s="16" t="str">
        <f t="shared" si="10"/>
        <v/>
      </c>
      <c r="G14" s="17" t="str">
        <f t="shared" si="11"/>
        <v/>
      </c>
      <c r="H14" s="16" t="str">
        <f t="shared" si="12"/>
        <v/>
      </c>
      <c r="I14" s="18" t="str">
        <f t="shared" si="13"/>
        <v/>
      </c>
      <c r="J14" s="17" t="str">
        <f t="shared" si="14"/>
        <v/>
      </c>
      <c r="K14" s="16" t="str">
        <f t="shared" si="15"/>
        <v/>
      </c>
      <c r="L14" s="18" t="str">
        <f t="shared" si="16"/>
        <v/>
      </c>
      <c r="M14" s="17" t="str">
        <f t="shared" si="17"/>
        <v/>
      </c>
      <c r="N14" s="16" t="str">
        <f t="shared" si="18"/>
        <v/>
      </c>
      <c r="O14" s="18" t="str">
        <f t="shared" si="19"/>
        <v/>
      </c>
      <c r="P14" s="17" t="str">
        <f t="shared" si="20"/>
        <v/>
      </c>
      <c r="Q14" s="2"/>
      <c r="S14" s="15"/>
      <c r="T14" s="13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</row>
    <row r="15" spans="1:30" ht="24.75" customHeight="1" thickTop="1" thickBot="1" x14ac:dyDescent="0.2">
      <c r="A15" s="3"/>
      <c r="B15" s="59" t="s">
        <v>22</v>
      </c>
      <c r="C15" s="52"/>
      <c r="D15" s="52"/>
      <c r="E15" s="53"/>
      <c r="F15" s="16" t="str">
        <f t="shared" si="10"/>
        <v/>
      </c>
      <c r="G15" s="17" t="str">
        <f t="shared" si="11"/>
        <v/>
      </c>
      <c r="H15" s="16" t="str">
        <f t="shared" si="12"/>
        <v/>
      </c>
      <c r="I15" s="18" t="str">
        <f t="shared" si="13"/>
        <v/>
      </c>
      <c r="J15" s="17" t="str">
        <f t="shared" si="14"/>
        <v/>
      </c>
      <c r="K15" s="16" t="str">
        <f t="shared" si="15"/>
        <v/>
      </c>
      <c r="L15" s="18" t="str">
        <f t="shared" si="16"/>
        <v/>
      </c>
      <c r="M15" s="17" t="str">
        <f t="shared" si="17"/>
        <v/>
      </c>
      <c r="N15" s="16" t="str">
        <f t="shared" si="18"/>
        <v/>
      </c>
      <c r="O15" s="18" t="str">
        <f t="shared" si="19"/>
        <v/>
      </c>
      <c r="P15" s="17" t="str">
        <f t="shared" si="20"/>
        <v/>
      </c>
      <c r="Q15" s="2"/>
      <c r="S15" s="15"/>
      <c r="T15" s="13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</row>
    <row r="16" spans="1:30" ht="24.75" customHeight="1" thickTop="1" thickBot="1" x14ac:dyDescent="0.2">
      <c r="A16" s="51" t="s">
        <v>23</v>
      </c>
      <c r="B16" s="52"/>
      <c r="C16" s="52"/>
      <c r="D16" s="52"/>
      <c r="E16" s="53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2" t="s">
        <v>24</v>
      </c>
      <c r="S16" s="15"/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51" t="s">
        <v>25</v>
      </c>
      <c r="B17" s="52"/>
      <c r="C17" s="52"/>
      <c r="D17" s="52"/>
      <c r="E17" s="53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2" t="s">
        <v>26</v>
      </c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59" t="s">
        <v>27</v>
      </c>
      <c r="C18" s="52"/>
      <c r="D18" s="52"/>
      <c r="E18" s="53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2"/>
      <c r="S18" s="15"/>
      <c r="T18" s="13"/>
      <c r="U18">
        <f>INT(S18/1000000000)</f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3"/>
      <c r="B19" s="59" t="s">
        <v>28</v>
      </c>
      <c r="C19" s="52"/>
      <c r="D19" s="52"/>
      <c r="E19" s="53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/>
      <c r="S19" s="2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51" t="s">
        <v>29</v>
      </c>
      <c r="B20" s="52"/>
      <c r="C20" s="52"/>
      <c r="D20" s="52"/>
      <c r="E20" s="53"/>
      <c r="F20" s="16" t="str">
        <f>IF(999999999&gt;$S20,"",IF($S20&lt;9999999999,"￥",IF($S20&lt;10000000000,"",T20)))</f>
        <v/>
      </c>
      <c r="G20" s="17" t="str">
        <f>IF(99999999&gt;$S20,"",IF($S20&lt;999999999,"￥",IF($S20&lt;1000000000,"",U20)))</f>
        <v/>
      </c>
      <c r="H20" s="16" t="str">
        <f>IF(9999999&gt;$S20,"",IF($S20&lt;99999999,"￥",IF($S20&lt;100000000,"",V20)))</f>
        <v/>
      </c>
      <c r="I20" s="18" t="str">
        <f>IF(999999&gt;$S20,"",IF($S20&lt;9999999,"￥",IF($S20&lt;10000000,"",W20)))</f>
        <v/>
      </c>
      <c r="J20" s="17" t="str">
        <f>IF(99999&gt;$S20,"",IF($S20&lt;999999,"￥",IF($S20&lt;1000000,"",X20)))</f>
        <v/>
      </c>
      <c r="K20" s="16" t="str">
        <f>IF(9999&gt;$S20,"",IF($S20&lt;99999,"￥",IF($S20&lt;100000,"",Y20)))</f>
        <v/>
      </c>
      <c r="L20" s="18" t="str">
        <f>IF(999&gt;$S20,"",IF($S20&lt;9999,"￥",IF($S20&lt;10000,"",Z20)))</f>
        <v/>
      </c>
      <c r="M20" s="17" t="str">
        <f>IF(99&gt;$S20,"",IF($S20&lt;999,"￥",IF($S20&lt;1000,"",AA20)))</f>
        <v/>
      </c>
      <c r="N20" s="16" t="str">
        <f>IF(9&gt;$S20,"",IF($S20&lt;99,"￥",IF($S20&lt;100,"",AB20)))</f>
        <v/>
      </c>
      <c r="O20" s="18" t="str">
        <f>IF(1&gt;$S20,"",IF($S20&lt;9,"￥",IF($S20&lt;10,"",AC20)))</f>
        <v/>
      </c>
      <c r="P20" s="17" t="str">
        <f>IF(0&gt;=$S20,"",IF($S20&lt;1,"￥",IF($S20&lt;1,"",AD20)))</f>
        <v/>
      </c>
      <c r="Q20" s="2" t="s">
        <v>30</v>
      </c>
      <c r="S20" s="29">
        <f>S13+S16+S17</f>
        <v>0</v>
      </c>
      <c r="T20" s="13"/>
      <c r="U20">
        <f t="shared" ref="U20:U25" si="21">INT(S20/1000000000)</f>
        <v>0</v>
      </c>
      <c r="V20">
        <f t="shared" ref="V20:V25" si="22">INT((S20-U20*1000000000)/100000000)</f>
        <v>0</v>
      </c>
      <c r="W20">
        <f t="shared" ref="W20:W25" si="23">INT((S20-U20*1000000000-V20*100000000)/10000000)</f>
        <v>0</v>
      </c>
      <c r="X20">
        <f t="shared" ref="X20:X25" si="24">INT((S20-U20*1000000000-V20*100000000-W20*10000000)/1000000)</f>
        <v>0</v>
      </c>
      <c r="Y20">
        <f t="shared" ref="Y20:Y25" si="25">INT((S20-U20*1000000000-V20*100000000-W20*10000000-X20*1000000)/100000)</f>
        <v>0</v>
      </c>
      <c r="Z20">
        <f t="shared" ref="Z20:Z25" si="26">INT((S20-U20*1000000000-V20*100000000-W20*10000000-X20*1000000-Y20*100000)/10000)</f>
        <v>0</v>
      </c>
      <c r="AA20">
        <f t="shared" ref="AA20:AA25" si="27">INT((S20-U20*1000000000-V20*100000000-W20*10000000-X20*1000000-Y20*100000-Z20*10000)/1000)</f>
        <v>0</v>
      </c>
      <c r="AB20">
        <f t="shared" ref="AB20:AB25" si="28">INT((S20-U20*1000000000-V20*100000000-W20*10000000-X20*1000000-Y20*100000-Z20*10000-AA20*1000)/100)</f>
        <v>0</v>
      </c>
      <c r="AC20">
        <f t="shared" ref="AC20:AC25" si="29">INT((S20-U20*1000000000-V20*100000000-W20*10000000-X20*1000000-Y20*100000-Z20*10000-AA20*1000-AB20*100)/10)</f>
        <v>0</v>
      </c>
      <c r="AD20">
        <f t="shared" ref="AD20:AD25" si="30">INT((S20-U20*1000000000-V20*100000000-W20*10000000-X20*1000000-Y20*100000-Z20*10000-AA20*1000-AB20*100-AC20*10))</f>
        <v>0</v>
      </c>
    </row>
    <row r="21" spans="1:30" ht="24.75" customHeight="1" thickTop="1" thickBot="1" x14ac:dyDescent="0.2">
      <c r="A21" s="3"/>
      <c r="B21" s="71" t="s">
        <v>31</v>
      </c>
      <c r="C21" s="72"/>
      <c r="D21" s="72"/>
      <c r="E21" s="73"/>
      <c r="F21" s="16" t="str">
        <f>IF(999999999&gt;$S21,"",IF($S21&lt;9999999999,"￥",IF($S21&lt;10000000000,"",T21)))</f>
        <v/>
      </c>
      <c r="G21" s="17" t="str">
        <f>IF(99999999&gt;$S21,"",IF($S21&lt;999999999,"￥",IF($S21&lt;1000000000,"",U21)))</f>
        <v/>
      </c>
      <c r="H21" s="16" t="str">
        <f>IF(9999999&gt;$S21,"",IF($S21&lt;99999999,"￥",IF($S21&lt;100000000,"",V21)))</f>
        <v/>
      </c>
      <c r="I21" s="18" t="str">
        <f>IF(999999&gt;$S21,"",IF($S21&lt;9999999,"￥",IF($S21&lt;10000000,"",W21)))</f>
        <v/>
      </c>
      <c r="J21" s="17" t="str">
        <f>IF(99999&gt;$S21,"",IF($S21&lt;999999,"￥",IF($S21&lt;1000000,"",X21)))</f>
        <v/>
      </c>
      <c r="K21" s="16" t="str">
        <f>IF(9999&gt;$S21,"",IF($S21&lt;99999,"￥",IF($S21&lt;100000,"",Y21)))</f>
        <v/>
      </c>
      <c r="L21" s="18" t="str">
        <f>IF(999&gt;$S21,"",IF($S21&lt;9999,"￥",IF($S21&lt;10000,"",Z21)))</f>
        <v/>
      </c>
      <c r="M21" s="17" t="str">
        <f>IF(99&gt;$S21,"",IF($S21&lt;999,"￥",IF($S21&lt;1000,"",AA21)))</f>
        <v/>
      </c>
      <c r="N21" s="16" t="str">
        <f>IF(9&gt;$S21,"",IF($S21&lt;99,"￥",IF($S21&lt;100,"",AB21)))</f>
        <v/>
      </c>
      <c r="O21" s="18" t="str">
        <f>IF(1&gt;$S21,"",IF($S21&lt;9,"￥",IF($S21&lt;10,"",AC21)))</f>
        <v/>
      </c>
      <c r="P21" s="17" t="str">
        <f>IF(0&gt;=$S21,"",IF($S21&lt;1,"￥",IF($S21&lt;1,"",AD21)))</f>
        <v/>
      </c>
      <c r="Q21" s="2"/>
      <c r="S21" s="25"/>
      <c r="T21" s="13"/>
      <c r="U21">
        <f t="shared" si="21"/>
        <v>0</v>
      </c>
      <c r="V21">
        <f t="shared" si="22"/>
        <v>0</v>
      </c>
      <c r="W21">
        <f t="shared" si="23"/>
        <v>0</v>
      </c>
      <c r="X21">
        <f t="shared" si="24"/>
        <v>0</v>
      </c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</row>
    <row r="22" spans="1:30" ht="24.75" customHeight="1" thickTop="1" thickBot="1" x14ac:dyDescent="0.2">
      <c r="A22" s="51" t="s">
        <v>32</v>
      </c>
      <c r="B22" s="52"/>
      <c r="C22" s="52"/>
      <c r="D22" s="52"/>
      <c r="E22" s="53"/>
      <c r="F22" s="16" t="str">
        <f>IF(999999999&gt;$S22,"",IF($S22&lt;9999999999,"￥",IF($S22&lt;10000000000,"",T22)))</f>
        <v/>
      </c>
      <c r="G22" s="17" t="str">
        <f>IF(99999999&gt;$S22,"",IF($S22&lt;999999999,"￥",IF($S22&lt;1000000000,"",U22)))</f>
        <v/>
      </c>
      <c r="H22" s="16" t="str">
        <f>IF(9999999&gt;$S22,"",IF($S22&lt;99999999,"￥",IF($S22&lt;100000000,"",V22)))</f>
        <v/>
      </c>
      <c r="I22" s="18" t="str">
        <f>IF(999999&gt;$S22,"",IF($S22&lt;9999999,"￥",IF($S22&lt;10000000,"",W22)))</f>
        <v/>
      </c>
      <c r="J22" s="17" t="str">
        <f>IF(99999&gt;$S22,"",IF($S22&lt;999999,"￥",IF($S22&lt;1000000,"",X22)))</f>
        <v/>
      </c>
      <c r="K22" s="16" t="str">
        <f>IF(9999&gt;$S22,"",IF($S22&lt;99999,"￥",IF($S22&lt;100000,"",Y22)))</f>
        <v/>
      </c>
      <c r="L22" s="18" t="str">
        <f>IF(999&gt;$S22,"",IF($S22&lt;9999,"￥",IF($S22&lt;10000,"",Z22)))</f>
        <v/>
      </c>
      <c r="M22" s="17" t="str">
        <f>IF(99&gt;$S22,"",IF($S22&lt;999,"￥",IF($S22&lt;1000,"",AA22)))</f>
        <v/>
      </c>
      <c r="N22" s="16" t="str">
        <f>IF(9&gt;$S22,"",IF($S22&lt;99,"￥",IF($S22&lt;100,"",AB22)))</f>
        <v/>
      </c>
      <c r="O22" s="18" t="str">
        <f>IF(1&gt;$S22,"",IF($S22&lt;9,"￥",IF($S22&lt;10,"",AC22)))</f>
        <v/>
      </c>
      <c r="P22" s="17" t="str">
        <f>IF(0&gt;=$S22,"",IF($S22&lt;1,"￥",IF($S22&lt;1,"",AD22)))</f>
        <v/>
      </c>
      <c r="Q22" s="2" t="s">
        <v>33</v>
      </c>
      <c r="S22" s="15"/>
      <c r="T22" s="13"/>
      <c r="U22">
        <f t="shared" si="21"/>
        <v>0</v>
      </c>
      <c r="V22">
        <f t="shared" si="22"/>
        <v>0</v>
      </c>
      <c r="W22">
        <f t="shared" si="23"/>
        <v>0</v>
      </c>
      <c r="X22">
        <f t="shared" si="24"/>
        <v>0</v>
      </c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</row>
    <row r="23" spans="1:30" ht="24.75" customHeight="1" thickTop="1" thickBot="1" x14ac:dyDescent="0.2">
      <c r="A23" s="51" t="s">
        <v>34</v>
      </c>
      <c r="B23" s="52"/>
      <c r="C23" s="52"/>
      <c r="D23" s="52"/>
      <c r="E23" s="53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35</v>
      </c>
      <c r="S23" s="31">
        <f>S20+S22</f>
        <v>0</v>
      </c>
      <c r="T23" s="13"/>
      <c r="U23">
        <f t="shared" si="21"/>
        <v>0</v>
      </c>
      <c r="V23">
        <f t="shared" si="22"/>
        <v>0</v>
      </c>
      <c r="W23">
        <f t="shared" si="23"/>
        <v>0</v>
      </c>
      <c r="X23">
        <f t="shared" si="24"/>
        <v>0</v>
      </c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</row>
    <row r="24" spans="1:30" ht="4.5" customHeight="1" thickTop="1" x14ac:dyDescent="0.15">
      <c r="A24" s="47"/>
      <c r="B24" s="48"/>
      <c r="C24" s="48"/>
      <c r="D24" s="48"/>
      <c r="E24" s="49"/>
      <c r="F24" s="19"/>
      <c r="G24" s="5"/>
      <c r="H24" s="3"/>
      <c r="I24" s="4"/>
      <c r="J24" s="5"/>
      <c r="K24" s="7"/>
      <c r="L24" s="4"/>
      <c r="M24" s="6"/>
      <c r="N24" s="3"/>
      <c r="O24" s="4"/>
      <c r="P24" s="5"/>
      <c r="Q24" s="2"/>
      <c r="S24" s="32"/>
      <c r="T24" s="13"/>
      <c r="U24">
        <f t="shared" si="21"/>
        <v>0</v>
      </c>
      <c r="V24">
        <f t="shared" si="22"/>
        <v>0</v>
      </c>
      <c r="W24">
        <f t="shared" si="23"/>
        <v>0</v>
      </c>
      <c r="X24">
        <f t="shared" si="24"/>
        <v>0</v>
      </c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</row>
    <row r="25" spans="1:30" ht="30" customHeight="1" x14ac:dyDescent="0.15">
      <c r="A25" s="68" t="s">
        <v>36</v>
      </c>
      <c r="B25" s="69"/>
      <c r="C25" s="69"/>
      <c r="D25" s="69"/>
      <c r="E25" s="70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34</v>
      </c>
      <c r="S25" s="32">
        <f>S23</f>
        <v>0</v>
      </c>
      <c r="T25" s="13"/>
      <c r="U25">
        <f t="shared" si="21"/>
        <v>0</v>
      </c>
      <c r="V25">
        <f t="shared" si="22"/>
        <v>0</v>
      </c>
      <c r="W25">
        <f t="shared" si="23"/>
        <v>0</v>
      </c>
      <c r="X25">
        <f t="shared" si="24"/>
        <v>0</v>
      </c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</row>
    <row r="26" spans="1:30" ht="4.5" customHeight="1" x14ac:dyDescent="0.15">
      <c r="A26" s="47"/>
      <c r="B26" s="48"/>
      <c r="C26" s="48"/>
      <c r="D26" s="48"/>
      <c r="E26" s="49"/>
      <c r="F26" s="19"/>
      <c r="G26" s="5"/>
      <c r="H26" s="3"/>
      <c r="I26" s="4"/>
      <c r="J26" s="5"/>
      <c r="K26" s="7"/>
      <c r="L26" s="4"/>
      <c r="M26" s="6"/>
      <c r="N26" s="3"/>
      <c r="O26" s="4"/>
      <c r="P26" s="5"/>
      <c r="Q26" s="2"/>
      <c r="T26" s="13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</row>
    <row r="27" spans="1:30" ht="20.25" customHeight="1" x14ac:dyDescent="0.15">
      <c r="A27" s="50" t="s">
        <v>37</v>
      </c>
      <c r="B27" s="45"/>
      <c r="C27" s="46" t="s">
        <v>38</v>
      </c>
      <c r="D27" s="46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0"/>
    </row>
    <row r="28" spans="1:30" ht="20.25" customHeight="1" x14ac:dyDescent="0.15">
      <c r="A28" s="50"/>
      <c r="B28" s="45"/>
      <c r="C28" s="46" t="s">
        <v>39</v>
      </c>
      <c r="D28" s="4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40"/>
    </row>
    <row r="29" spans="1:30" ht="20.25" customHeight="1" x14ac:dyDescent="0.15">
      <c r="A29" s="50"/>
      <c r="B29" s="45"/>
      <c r="C29" s="46" t="s">
        <v>40</v>
      </c>
      <c r="D29" s="46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37" t="s">
        <v>41</v>
      </c>
      <c r="Q29" s="20"/>
    </row>
    <row r="30" spans="1:30" ht="20.25" customHeight="1" x14ac:dyDescent="0.15">
      <c r="A30" s="21"/>
      <c r="B30" s="14"/>
      <c r="C30" s="45" t="s">
        <v>42</v>
      </c>
      <c r="D30" s="45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37"/>
      <c r="Q30" s="20"/>
    </row>
    <row r="31" spans="1:30" ht="17.25" x14ac:dyDescent="0.15">
      <c r="A31" s="43" t="s">
        <v>43</v>
      </c>
      <c r="B31" s="44"/>
      <c r="C31" s="44"/>
      <c r="D31" s="44"/>
      <c r="E31" s="42" t="s">
        <v>44</v>
      </c>
      <c r="F31" s="42"/>
      <c r="G31" s="42"/>
      <c r="H31" s="42"/>
      <c r="I31" s="22"/>
      <c r="J31" s="38" t="s">
        <v>45</v>
      </c>
      <c r="K31" s="38"/>
      <c r="L31" s="23"/>
      <c r="M31" s="23"/>
      <c r="N31" s="23"/>
      <c r="O31" s="23"/>
      <c r="P31" s="23"/>
      <c r="Q31" s="24"/>
    </row>
  </sheetData>
  <mergeCells count="40">
    <mergeCell ref="A2:Q2"/>
    <mergeCell ref="A5:E5"/>
    <mergeCell ref="A25:E25"/>
    <mergeCell ref="A24:E24"/>
    <mergeCell ref="B9:E9"/>
    <mergeCell ref="B10:E10"/>
    <mergeCell ref="B11:E11"/>
    <mergeCell ref="A13:E13"/>
    <mergeCell ref="B14:E14"/>
    <mergeCell ref="B15:E15"/>
    <mergeCell ref="A20:E20"/>
    <mergeCell ref="B21:E21"/>
    <mergeCell ref="A16:E16"/>
    <mergeCell ref="B18:E18"/>
    <mergeCell ref="A17:E17"/>
    <mergeCell ref="A22:E22"/>
    <mergeCell ref="A23:E23"/>
    <mergeCell ref="C28:D28"/>
    <mergeCell ref="A3:C3"/>
    <mergeCell ref="A4:C4"/>
    <mergeCell ref="D3:Q3"/>
    <mergeCell ref="D4:Q4"/>
    <mergeCell ref="Q5:Q6"/>
    <mergeCell ref="F5:P5"/>
    <mergeCell ref="B8:E8"/>
    <mergeCell ref="B19:E19"/>
    <mergeCell ref="A6:E6"/>
    <mergeCell ref="A31:D31"/>
    <mergeCell ref="C30:D30"/>
    <mergeCell ref="C29:D29"/>
    <mergeCell ref="A26:E26"/>
    <mergeCell ref="C27:D27"/>
    <mergeCell ref="A27:B29"/>
    <mergeCell ref="P29:P30"/>
    <mergeCell ref="J31:K31"/>
    <mergeCell ref="E27:Q27"/>
    <mergeCell ref="E28:Q28"/>
    <mergeCell ref="E29:N29"/>
    <mergeCell ref="E30:N30"/>
    <mergeCell ref="E31:H31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db403-cd2b-4279-ba41-df4d7d049aff">
      <Terms xmlns="http://schemas.microsoft.com/office/infopath/2007/PartnerControls"/>
    </lcf76f155ced4ddcb4097134ff3c332f>
    <TaxCatchAll xmlns="11a1fd9d-98b7-4884-bc4e-c351a73ab8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05B553340A7C4DAF14E17017B7E15D" ma:contentTypeVersion="13" ma:contentTypeDescription="新しいドキュメントを作成します。" ma:contentTypeScope="" ma:versionID="25b4e0d985dd2afd49b49c0a2dfdaba2">
  <xsd:schema xmlns:xsd="http://www.w3.org/2001/XMLSchema" xmlns:xs="http://www.w3.org/2001/XMLSchema" xmlns:p="http://schemas.microsoft.com/office/2006/metadata/properties" xmlns:ns2="53edb403-cd2b-4279-ba41-df4d7d049aff" xmlns:ns3="11a1fd9d-98b7-4884-bc4e-c351a73ab8c6" targetNamespace="http://schemas.microsoft.com/office/2006/metadata/properties" ma:root="true" ma:fieldsID="941df589cdc605250600809617530203" ns2:_="" ns3:_="">
    <xsd:import namespace="53edb403-cd2b-4279-ba41-df4d7d049aff"/>
    <xsd:import namespace="11a1fd9d-98b7-4884-bc4e-c351a73ab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db403-cd2b-4279-ba41-df4d7d049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d4a9080-d7e5-4685-be7f-177cae006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1fd9d-98b7-4884-bc4e-c351a73ab8c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615af2-26cb-4f99-91d1-fa7a2d790c05}" ma:internalName="TaxCatchAll" ma:showField="CatchAllData" ma:web="11a1fd9d-98b7-4884-bc4e-c351a73ab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19A9A-F75B-4DC6-A31E-AAF1834145DB}">
  <ds:schemaRefs>
    <ds:schemaRef ds:uri="http://schemas.microsoft.com/office/2006/metadata/properties"/>
    <ds:schemaRef ds:uri="http://schemas.microsoft.com/office/infopath/2007/PartnerControls"/>
    <ds:schemaRef ds:uri="53edb403-cd2b-4279-ba41-df4d7d049aff"/>
    <ds:schemaRef ds:uri="11a1fd9d-98b7-4884-bc4e-c351a73ab8c6"/>
  </ds:schemaRefs>
</ds:datastoreItem>
</file>

<file path=customXml/itemProps2.xml><?xml version="1.0" encoding="utf-8"?>
<ds:datastoreItem xmlns:ds="http://schemas.openxmlformats.org/officeDocument/2006/customXml" ds:itemID="{8A883387-D44D-4EFE-9334-C25707841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811BEB-19D7-4310-9000-648233AF9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db403-cd2b-4279-ba41-df4d7d049aff"/>
    <ds:schemaRef ds:uri="11a1fd9d-98b7-4884-bc4e-c351a73ab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谷山 貴慶</dc:creator>
  <cp:keywords/>
  <dc:description/>
  <cp:lastModifiedBy>清水 佑樹 (Shimizu Yuki)</cp:lastModifiedBy>
  <cp:revision/>
  <cp:lastPrinted>2026-06-03T05:30:37Z</cp:lastPrinted>
  <dcterms:created xsi:type="dcterms:W3CDTF">2015-06-23T23:38:57Z</dcterms:created>
  <dcterms:modified xsi:type="dcterms:W3CDTF">2026-06-03T05:30:44Z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0x010100B605B553340A7C4DAF14E17017B7E15D</vt:lpwstr>
  </property>
</Properties>
</file>