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fileserver\02財務課\06入札・契約係\01_入札\03_一般競争入札\01_各課依頼書等\R08\202606_大束公民館解体工事\"/>
    </mc:Choice>
  </mc:AlternateContent>
  <xr:revisionPtr revIDLastSave="0" documentId="13_ncr:1_{ED581CCE-0842-497B-9220-76E1EB006069}" xr6:coauthVersionLast="47" xr6:coauthVersionMax="47" xr10:uidLastSave="{00000000-0000-0000-0000-000000000000}"/>
  <bookViews>
    <workbookView xWindow="-28920" yWindow="-120" windowWidth="29040" windowHeight="15720" xr2:uid="{C1563C26-F854-4B0A-A024-5C76A366BE37}"/>
  </bookViews>
  <sheets>
    <sheet name="入札内訳書" sheetId="1" r:id="rId1"/>
  </sheets>
  <definedNames>
    <definedName name="_xlnm.Print_Area" localSheetId="0">入札内訳書!$A$1:$Q$34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1" l="1"/>
  <c r="S23" i="1" s="1"/>
  <c r="S26" i="1" s="1"/>
  <c r="S28" i="1" s="1"/>
  <c r="F12" i="1"/>
  <c r="G12" i="1"/>
  <c r="H12" i="1"/>
  <c r="I12" i="1"/>
  <c r="J12" i="1"/>
  <c r="K12" i="1"/>
  <c r="L12" i="1"/>
  <c r="M12" i="1"/>
  <c r="N12" i="1"/>
  <c r="O12" i="1"/>
  <c r="P12" i="1"/>
  <c r="F13" i="1"/>
  <c r="G13" i="1"/>
  <c r="H13" i="1"/>
  <c r="I13" i="1"/>
  <c r="J13" i="1"/>
  <c r="K13" i="1"/>
  <c r="L13" i="1"/>
  <c r="M13" i="1"/>
  <c r="N13" i="1"/>
  <c r="O13" i="1"/>
  <c r="P13" i="1"/>
  <c r="F14" i="1"/>
  <c r="G14" i="1"/>
  <c r="H14" i="1"/>
  <c r="I14" i="1"/>
  <c r="J14" i="1"/>
  <c r="K14" i="1"/>
  <c r="L14" i="1"/>
  <c r="M14" i="1"/>
  <c r="N14" i="1"/>
  <c r="O14" i="1"/>
  <c r="P14" i="1"/>
  <c r="F8" i="1"/>
  <c r="G8" i="1"/>
  <c r="H8" i="1"/>
  <c r="I8" i="1"/>
  <c r="U8" i="1"/>
  <c r="F9" i="1"/>
  <c r="G9" i="1"/>
  <c r="H9" i="1"/>
  <c r="U9" i="1"/>
  <c r="V9" i="1" s="1"/>
  <c r="F10" i="1"/>
  <c r="G10" i="1"/>
  <c r="H10" i="1"/>
  <c r="I10" i="1"/>
  <c r="U10" i="1"/>
  <c r="F11" i="1"/>
  <c r="G11" i="1"/>
  <c r="H11" i="1"/>
  <c r="I11" i="1"/>
  <c r="U11" i="1"/>
  <c r="F15" i="1"/>
  <c r="G15" i="1"/>
  <c r="H15" i="1"/>
  <c r="I15" i="1"/>
  <c r="J15" i="1"/>
  <c r="K15" i="1"/>
  <c r="L15" i="1"/>
  <c r="M15" i="1"/>
  <c r="N15" i="1"/>
  <c r="O15" i="1"/>
  <c r="P15" i="1"/>
  <c r="U15" i="1"/>
  <c r="F17" i="1"/>
  <c r="G17" i="1"/>
  <c r="H17" i="1"/>
  <c r="I17" i="1"/>
  <c r="J17" i="1"/>
  <c r="K17" i="1"/>
  <c r="L17" i="1"/>
  <c r="M17" i="1"/>
  <c r="N17" i="1"/>
  <c r="O17" i="1"/>
  <c r="P17" i="1"/>
  <c r="U17" i="1"/>
  <c r="V17" i="1" s="1"/>
  <c r="F18" i="1"/>
  <c r="G18" i="1"/>
  <c r="H18" i="1"/>
  <c r="U18" i="1"/>
  <c r="F19" i="1"/>
  <c r="G19" i="1"/>
  <c r="H19" i="1"/>
  <c r="I19" i="1"/>
  <c r="U19" i="1"/>
  <c r="V19" i="1" s="1"/>
  <c r="F20" i="1"/>
  <c r="G20" i="1"/>
  <c r="H20" i="1"/>
  <c r="I20" i="1"/>
  <c r="U20" i="1"/>
  <c r="V20" i="1" s="1"/>
  <c r="F21" i="1"/>
  <c r="G21" i="1"/>
  <c r="H21" i="1"/>
  <c r="I21" i="1"/>
  <c r="J21" i="1"/>
  <c r="U21" i="1"/>
  <c r="V21" i="1" s="1"/>
  <c r="F22" i="1"/>
  <c r="G22" i="1"/>
  <c r="H22" i="1"/>
  <c r="I22" i="1"/>
  <c r="J22" i="1"/>
  <c r="K22" i="1"/>
  <c r="U22" i="1"/>
  <c r="V22" i="1" s="1"/>
  <c r="F24" i="1"/>
  <c r="G24" i="1"/>
  <c r="H24" i="1"/>
  <c r="U24" i="1"/>
  <c r="V24" i="1" s="1"/>
  <c r="F25" i="1"/>
  <c r="G25" i="1"/>
  <c r="H25" i="1"/>
  <c r="I25" i="1"/>
  <c r="U25" i="1"/>
  <c r="U27" i="1"/>
  <c r="U29" i="1"/>
  <c r="V29" i="1" s="1"/>
  <c r="W21" i="1" l="1"/>
  <c r="X21" i="1" s="1"/>
  <c r="V25" i="1"/>
  <c r="W22" i="1"/>
  <c r="W24" i="1"/>
  <c r="W19" i="1"/>
  <c r="X19" i="1" s="1"/>
  <c r="J19" i="1" s="1"/>
  <c r="V18" i="1"/>
  <c r="V15" i="1"/>
  <c r="W20" i="1"/>
  <c r="W17" i="1"/>
  <c r="X17" i="1" s="1"/>
  <c r="V10" i="1"/>
  <c r="W10" i="1" s="1"/>
  <c r="V11" i="1"/>
  <c r="W11" i="1" s="1"/>
  <c r="V8" i="1"/>
  <c r="W9" i="1"/>
  <c r="I9" i="1" s="1"/>
  <c r="G16" i="1"/>
  <c r="H16" i="1"/>
  <c r="F16" i="1"/>
  <c r="U16" i="1"/>
  <c r="V27" i="1"/>
  <c r="W29" i="1"/>
  <c r="X9" i="1" l="1"/>
  <c r="J9" i="1" s="1"/>
  <c r="X24" i="1"/>
  <c r="J24" i="1" s="1"/>
  <c r="I24" i="1"/>
  <c r="W25" i="1"/>
  <c r="Y21" i="1"/>
  <c r="Y19" i="1"/>
  <c r="X22" i="1"/>
  <c r="Y17" i="1"/>
  <c r="Z17" i="1" s="1"/>
  <c r="W15" i="1"/>
  <c r="X15" i="1" s="1"/>
  <c r="X20" i="1"/>
  <c r="J20" i="1" s="1"/>
  <c r="X11" i="1"/>
  <c r="J11" i="1" s="1"/>
  <c r="W18" i="1"/>
  <c r="Y9" i="1"/>
  <c r="X10" i="1"/>
  <c r="V16" i="1"/>
  <c r="W16" i="1" s="1"/>
  <c r="I16" i="1" s="1"/>
  <c r="U23" i="1"/>
  <c r="H23" i="1"/>
  <c r="G23" i="1"/>
  <c r="F23" i="1"/>
  <c r="W8" i="1"/>
  <c r="W27" i="1"/>
  <c r="X29" i="1"/>
  <c r="Y29" i="1" s="1"/>
  <c r="Y24" i="1" l="1"/>
  <c r="K24" i="1" s="1"/>
  <c r="Z21" i="1"/>
  <c r="K21" i="1"/>
  <c r="Z19" i="1"/>
  <c r="L19" i="1" s="1"/>
  <c r="K19" i="1"/>
  <c r="X18" i="1"/>
  <c r="J18" i="1" s="1"/>
  <c r="I18" i="1"/>
  <c r="Y10" i="1"/>
  <c r="K10" i="1" s="1"/>
  <c r="J10" i="1"/>
  <c r="Z9" i="1"/>
  <c r="L9" i="1" s="1"/>
  <c r="K9" i="1"/>
  <c r="X25" i="1"/>
  <c r="J25" i="1" s="1"/>
  <c r="Y22" i="1"/>
  <c r="Z22" i="1" s="1"/>
  <c r="L22" i="1" s="1"/>
  <c r="Y11" i="1"/>
  <c r="K11" i="1" s="1"/>
  <c r="Z24" i="1"/>
  <c r="L24" i="1" s="1"/>
  <c r="X16" i="1"/>
  <c r="Y15" i="1"/>
  <c r="Z15" i="1" s="1"/>
  <c r="Y20" i="1"/>
  <c r="H26" i="1"/>
  <c r="G26" i="1"/>
  <c r="F26" i="1"/>
  <c r="U26" i="1"/>
  <c r="Z29" i="1"/>
  <c r="V23" i="1"/>
  <c r="X8" i="1"/>
  <c r="AA17" i="1"/>
  <c r="X27" i="1"/>
  <c r="Y27" i="1" s="1"/>
  <c r="Y18" i="1" l="1"/>
  <c r="Z10" i="1"/>
  <c r="L10" i="1" s="1"/>
  <c r="AA9" i="1"/>
  <c r="AA19" i="1"/>
  <c r="M19" i="1" s="1"/>
  <c r="AA21" i="1"/>
  <c r="L21" i="1"/>
  <c r="Z20" i="1"/>
  <c r="L20" i="1" s="1"/>
  <c r="K20" i="1"/>
  <c r="Z18" i="1"/>
  <c r="L18" i="1" s="1"/>
  <c r="K18" i="1"/>
  <c r="AB9" i="1"/>
  <c r="N9" i="1" s="1"/>
  <c r="M9" i="1"/>
  <c r="Y8" i="1"/>
  <c r="K8" i="1" s="1"/>
  <c r="J8" i="1"/>
  <c r="Y16" i="1"/>
  <c r="K16" i="1" s="1"/>
  <c r="J16" i="1"/>
  <c r="Y25" i="1"/>
  <c r="K25" i="1" s="1"/>
  <c r="AA22" i="1"/>
  <c r="M22" i="1" s="1"/>
  <c r="AA15" i="1"/>
  <c r="Z11" i="1"/>
  <c r="AA20" i="1"/>
  <c r="M20" i="1" s="1"/>
  <c r="AA24" i="1"/>
  <c r="G28" i="1"/>
  <c r="U28" i="1"/>
  <c r="H28" i="1"/>
  <c r="F28" i="1"/>
  <c r="V26" i="1"/>
  <c r="W26" i="1" s="1"/>
  <c r="I26" i="1" s="1"/>
  <c r="AA29" i="1"/>
  <c r="W23" i="1"/>
  <c r="I23" i="1" s="1"/>
  <c r="AB17" i="1"/>
  <c r="AC17" i="1" s="1"/>
  <c r="Z27" i="1"/>
  <c r="AA10" i="1" l="1"/>
  <c r="M10" i="1" s="1"/>
  <c r="AB19" i="1"/>
  <c r="N19" i="1" s="1"/>
  <c r="AA18" i="1"/>
  <c r="M18" i="1" s="1"/>
  <c r="Z8" i="1"/>
  <c r="L8" i="1" s="1"/>
  <c r="AC9" i="1"/>
  <c r="AD9" i="1" s="1"/>
  <c r="P9" i="1" s="1"/>
  <c r="Z25" i="1"/>
  <c r="AB24" i="1"/>
  <c r="N24" i="1" s="1"/>
  <c r="M24" i="1"/>
  <c r="AB22" i="1"/>
  <c r="M21" i="1"/>
  <c r="AB21" i="1"/>
  <c r="AA11" i="1"/>
  <c r="L11" i="1"/>
  <c r="O9" i="1"/>
  <c r="X23" i="1"/>
  <c r="Y23" i="1" s="1"/>
  <c r="K23" i="1" s="1"/>
  <c r="Z16" i="1"/>
  <c r="AD17" i="1"/>
  <c r="AB15" i="1"/>
  <c r="AC15" i="1" s="1"/>
  <c r="AD15" i="1" s="1"/>
  <c r="AB10" i="1"/>
  <c r="AB20" i="1"/>
  <c r="N20" i="1" s="1"/>
  <c r="V28" i="1"/>
  <c r="W28" i="1" s="1"/>
  <c r="I28" i="1" s="1"/>
  <c r="X26" i="1"/>
  <c r="J26" i="1" s="1"/>
  <c r="AB29" i="1"/>
  <c r="AA27" i="1"/>
  <c r="AB27" i="1"/>
  <c r="AC27" i="1" s="1"/>
  <c r="AA8" i="1" l="1"/>
  <c r="AC19" i="1"/>
  <c r="AD19" i="1" s="1"/>
  <c r="P19" i="1" s="1"/>
  <c r="AB18" i="1"/>
  <c r="N18" i="1" s="1"/>
  <c r="AC24" i="1"/>
  <c r="O24" i="1" s="1"/>
  <c r="AA25" i="1"/>
  <c r="L25" i="1"/>
  <c r="AC22" i="1"/>
  <c r="N22" i="1"/>
  <c r="AC21" i="1"/>
  <c r="N21" i="1"/>
  <c r="O19" i="1"/>
  <c r="AB11" i="1"/>
  <c r="M11" i="1"/>
  <c r="AC10" i="1"/>
  <c r="O10" i="1" s="1"/>
  <c r="N10" i="1"/>
  <c r="Z23" i="1"/>
  <c r="AA23" i="1" s="1"/>
  <c r="J23" i="1"/>
  <c r="AA16" i="1"/>
  <c r="M16" i="1" s="1"/>
  <c r="L16" i="1"/>
  <c r="AB8" i="1"/>
  <c r="N8" i="1" s="1"/>
  <c r="M8" i="1"/>
  <c r="X28" i="1"/>
  <c r="J28" i="1" s="1"/>
  <c r="AC20" i="1"/>
  <c r="Y26" i="1"/>
  <c r="K26" i="1" s="1"/>
  <c r="AD27" i="1"/>
  <c r="AC29" i="1"/>
  <c r="AD29" i="1" s="1"/>
  <c r="AD24" i="1" l="1"/>
  <c r="P24" i="1" s="1"/>
  <c r="AC18" i="1"/>
  <c r="L23" i="1"/>
  <c r="AD10" i="1"/>
  <c r="P10" i="1" s="1"/>
  <c r="AC8" i="1"/>
  <c r="AD8" i="1" s="1"/>
  <c r="P8" i="1" s="1"/>
  <c r="AB25" i="1"/>
  <c r="M25" i="1"/>
  <c r="O22" i="1"/>
  <c r="AD22" i="1"/>
  <c r="P22" i="1" s="1"/>
  <c r="AD21" i="1"/>
  <c r="P21" i="1" s="1"/>
  <c r="O21" i="1"/>
  <c r="AD20" i="1"/>
  <c r="P20" i="1" s="1"/>
  <c r="O20" i="1"/>
  <c r="N11" i="1"/>
  <c r="AC11" i="1"/>
  <c r="Y28" i="1"/>
  <c r="K28" i="1" s="1"/>
  <c r="AB16" i="1"/>
  <c r="AB23" i="1"/>
  <c r="M23" i="1"/>
  <c r="Z26" i="1"/>
  <c r="L26" i="1" s="1"/>
  <c r="O8" i="1" l="1"/>
  <c r="O18" i="1"/>
  <c r="AD18" i="1"/>
  <c r="P18" i="1" s="1"/>
  <c r="AC25" i="1"/>
  <c r="N25" i="1"/>
  <c r="Z28" i="1"/>
  <c r="AA28" i="1" s="1"/>
  <c r="M28" i="1" s="1"/>
  <c r="N16" i="1"/>
  <c r="AD11" i="1"/>
  <c r="P11" i="1" s="1"/>
  <c r="O11" i="1"/>
  <c r="AC16" i="1"/>
  <c r="O16" i="1" s="1"/>
  <c r="N23" i="1"/>
  <c r="AC23" i="1"/>
  <c r="AA26" i="1"/>
  <c r="M26" i="1" s="1"/>
  <c r="L28" i="1" l="1"/>
  <c r="O25" i="1"/>
  <c r="AD25" i="1"/>
  <c r="P25" i="1" s="1"/>
  <c r="AD16" i="1"/>
  <c r="P16" i="1" s="1"/>
  <c r="AD23" i="1"/>
  <c r="P23" i="1" s="1"/>
  <c r="O23" i="1"/>
  <c r="AB28" i="1"/>
  <c r="N28" i="1" s="1"/>
  <c r="AB26" i="1"/>
  <c r="N26" i="1" s="1"/>
  <c r="AC28" i="1" l="1"/>
  <c r="AC26" i="1"/>
  <c r="AD26" i="1" l="1"/>
  <c r="P26" i="1" s="1"/>
  <c r="O26" i="1"/>
  <c r="AD28" i="1"/>
  <c r="P28" i="1" s="1"/>
  <c r="O28" i="1"/>
</calcChain>
</file>

<file path=xl/sharedStrings.xml><?xml version="1.0" encoding="utf-8"?>
<sst xmlns="http://schemas.openxmlformats.org/spreadsheetml/2006/main" count="62" uniqueCount="56">
  <si>
    <t>円</t>
    <rPh sb="0" eb="1">
      <t>エン</t>
    </rPh>
    <phoneticPr fontId="1"/>
  </si>
  <si>
    <t>拾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</si>
  <si>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</si>
  <si>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</si>
  <si>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</si>
  <si>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億</t>
    <rPh sb="0" eb="1">
      <t>オク</t>
    </rPh>
    <phoneticPr fontId="1"/>
  </si>
  <si>
    <t>内　　  訳</t>
    <rPh sb="0" eb="1">
      <t>ウチ</t>
    </rPh>
    <rPh sb="5" eb="6">
      <t>ヤク</t>
    </rPh>
    <phoneticPr fontId="1"/>
  </si>
  <si>
    <t>工　  事  　名</t>
    <rPh sb="0" eb="1">
      <t>コウ</t>
    </rPh>
    <rPh sb="4" eb="5">
      <t>コト</t>
    </rPh>
    <rPh sb="8" eb="9">
      <t>ナ</t>
    </rPh>
    <phoneticPr fontId="1"/>
  </si>
  <si>
    <t>金    額（税抜）</t>
    <rPh sb="0" eb="1">
      <t>キン</t>
    </rPh>
    <rPh sb="5" eb="6">
      <t>ガク</t>
    </rPh>
    <rPh sb="7" eb="9">
      <t>ゼイヌキ</t>
    </rPh>
    <phoneticPr fontId="1"/>
  </si>
  <si>
    <t>㊞</t>
    <phoneticPr fontId="1"/>
  </si>
  <si>
    <t>殿</t>
    <rPh sb="0" eb="1">
      <t>トノ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</si>
  <si>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</si>
  <si>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代表者名</t>
    <rPh sb="0" eb="3">
      <t>ダイヒョウシャ</t>
    </rPh>
    <rPh sb="3" eb="4">
      <t>ナ</t>
    </rPh>
    <phoneticPr fontId="1"/>
  </si>
  <si>
    <t>住　　　　所</t>
    <rPh sb="0" eb="1">
      <t>ジュウ</t>
    </rPh>
    <rPh sb="5" eb="6">
      <t>ショ</t>
    </rPh>
    <phoneticPr fontId="1"/>
  </si>
  <si>
    <t>所 管 課 等 名</t>
    <rPh sb="0" eb="1">
      <t>ショ</t>
    </rPh>
    <rPh sb="2" eb="3">
      <t>カン</t>
    </rPh>
    <rPh sb="4" eb="5">
      <t>カ</t>
    </rPh>
    <rPh sb="6" eb="7">
      <t>トウ</t>
    </rPh>
    <rPh sb="8" eb="9">
      <t>ナ</t>
    </rPh>
    <phoneticPr fontId="1"/>
  </si>
  <si>
    <t>（ 代 理 人 ）</t>
    <rPh sb="2" eb="3">
      <t>ダイ</t>
    </rPh>
    <rPh sb="4" eb="5">
      <t>リ</t>
    </rPh>
    <rPh sb="6" eb="7">
      <t>ヒト</t>
    </rPh>
    <phoneticPr fontId="1"/>
  </si>
  <si>
    <t>合　　計（※入札額と同額）</t>
    <rPh sb="0" eb="1">
      <t>ゴウ</t>
    </rPh>
    <rPh sb="3" eb="4">
      <t>ケイ</t>
    </rPh>
    <rPh sb="6" eb="8">
      <t>ニュウサツ</t>
    </rPh>
    <rPh sb="8" eb="9">
      <t>ガク</t>
    </rPh>
    <rPh sb="10" eb="12">
      <t>ドウガク</t>
    </rPh>
    <phoneticPr fontId="1"/>
  </si>
  <si>
    <t>串間市長　</t>
    <rPh sb="0" eb="4">
      <t>クシマシチョウ</t>
    </rPh>
    <phoneticPr fontId="1"/>
  </si>
  <si>
    <t>工　種　名　称</t>
    <rPh sb="0" eb="1">
      <t>コウ</t>
    </rPh>
    <rPh sb="2" eb="3">
      <t>タネ</t>
    </rPh>
    <rPh sb="4" eb="5">
      <t>ナ</t>
    </rPh>
    <rPh sb="6" eb="7">
      <t>ショウ</t>
    </rPh>
    <phoneticPr fontId="1"/>
  </si>
  <si>
    <t>入 札 人</t>
    <rPh sb="0" eb="1">
      <t>イ</t>
    </rPh>
    <rPh sb="2" eb="3">
      <t>サツ</t>
    </rPh>
    <rPh sb="4" eb="5">
      <t>ニン</t>
    </rPh>
    <phoneticPr fontId="1"/>
  </si>
  <si>
    <t>備　　考</t>
    <rPh sb="0" eb="1">
      <t>ソナエ</t>
    </rPh>
    <rPh sb="3" eb="4">
      <t>コウ</t>
    </rPh>
    <phoneticPr fontId="1"/>
  </si>
  <si>
    <t>金額入力欄</t>
    <rPh sb="0" eb="2">
      <t>キンガク</t>
    </rPh>
    <rPh sb="2" eb="4">
      <t>ニュウリョク</t>
    </rPh>
    <rPh sb="4" eb="5">
      <t>ラン</t>
    </rPh>
    <phoneticPr fontId="1"/>
  </si>
  <si>
    <t>直接工事費</t>
    <rPh sb="0" eb="2">
      <t>チョクセツ</t>
    </rPh>
    <rPh sb="2" eb="5">
      <t>コウジヒ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</si>
  <si>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</si>
  <si>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</si>
  <si>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</si>
  <si>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</si>
  <si>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うち材料費</t>
    <rPh sb="2" eb="5">
      <t>ザイリョウヒ</t>
    </rPh>
    <phoneticPr fontId="1"/>
  </si>
  <si>
    <t>うち労務費</t>
    <rPh sb="2" eb="5">
      <t>ロウムヒ</t>
    </rPh>
    <phoneticPr fontId="1"/>
  </si>
  <si>
    <t>共通仮設費</t>
    <rPh sb="0" eb="5">
      <t>キョウツウカセツヒ</t>
    </rPh>
    <phoneticPr fontId="1"/>
  </si>
  <si>
    <t>Ｂ</t>
    <phoneticPr fontId="1"/>
  </si>
  <si>
    <t>Ｃ</t>
    <phoneticPr fontId="1"/>
  </si>
  <si>
    <t>現場管理費</t>
    <rPh sb="0" eb="2">
      <t>ゲンバ</t>
    </rPh>
    <rPh sb="2" eb="5">
      <t>カンリヒ</t>
    </rPh>
    <phoneticPr fontId="1"/>
  </si>
  <si>
    <t>うち建退共制度の掛金</t>
    <rPh sb="2" eb="5">
      <t>ケンタイキョウ</t>
    </rPh>
    <rPh sb="5" eb="7">
      <t>セイド</t>
    </rPh>
    <rPh sb="8" eb="9">
      <t>カ</t>
    </rPh>
    <rPh sb="9" eb="10">
      <t>キン</t>
    </rPh>
    <phoneticPr fontId="1"/>
  </si>
  <si>
    <t>工事価格</t>
    <rPh sb="0" eb="2">
      <t>コウジ</t>
    </rPh>
    <rPh sb="2" eb="4">
      <t>カカク</t>
    </rPh>
    <phoneticPr fontId="1"/>
  </si>
  <si>
    <t>e</t>
    <phoneticPr fontId="1"/>
  </si>
  <si>
    <t>簡易版</t>
    <rPh sb="0" eb="2">
      <t>カンイ</t>
    </rPh>
    <rPh sb="2" eb="3">
      <t>バン</t>
    </rPh>
    <phoneticPr fontId="1"/>
  </si>
  <si>
    <t>工　事　内　訳　書</t>
    <rPh sb="0" eb="1">
      <t>コウ</t>
    </rPh>
    <rPh sb="2" eb="3">
      <t>ジ</t>
    </rPh>
    <rPh sb="4" eb="5">
      <t>ナイ</t>
    </rPh>
    <rPh sb="6" eb="7">
      <t>ヤク</t>
    </rPh>
    <rPh sb="8" eb="9">
      <t>ショ</t>
    </rPh>
    <phoneticPr fontId="1"/>
  </si>
  <si>
    <t>工事原価</t>
    <rPh sb="0" eb="2">
      <t>コウジ</t>
    </rPh>
    <rPh sb="2" eb="4">
      <t>ゲンカ</t>
    </rPh>
    <phoneticPr fontId="1"/>
  </si>
  <si>
    <t>A＋B＋C</t>
    <phoneticPr fontId="1"/>
  </si>
  <si>
    <t>うち安全衛生経費</t>
    <rPh sb="2" eb="8">
      <t>アンゼンエイセイケイヒ</t>
    </rPh>
    <phoneticPr fontId="1"/>
  </si>
  <si>
    <t>一般管理費等</t>
    <rPh sb="0" eb="5">
      <t>イッパンカンリヒ</t>
    </rPh>
    <rPh sb="5" eb="6">
      <t>トウ</t>
    </rPh>
    <phoneticPr fontId="1"/>
  </si>
  <si>
    <t>D</t>
    <phoneticPr fontId="1"/>
  </si>
  <si>
    <t>A＋B＋C+D</t>
    <phoneticPr fontId="1"/>
  </si>
  <si>
    <t>うち法定福利費の事業主負担額</t>
    <rPh sb="2" eb="4">
      <t>ホウテイ</t>
    </rPh>
    <rPh sb="4" eb="7">
      <t>フクリヒ</t>
    </rPh>
    <rPh sb="8" eb="11">
      <t>ジギョウヌシ</t>
    </rPh>
    <rPh sb="11" eb="13">
      <t>フタン</t>
    </rPh>
    <rPh sb="13" eb="14">
      <t>ガク</t>
    </rPh>
    <phoneticPr fontId="1"/>
  </si>
  <si>
    <t>f</t>
    <phoneticPr fontId="1"/>
  </si>
  <si>
    <t>g</t>
    <phoneticPr fontId="1"/>
  </si>
  <si>
    <t>h</t>
    <phoneticPr fontId="1"/>
  </si>
  <si>
    <t>A(a+b+c+d+e+f+g+h)</t>
    <phoneticPr fontId="1"/>
  </si>
  <si>
    <t>建築物等解体工事</t>
    <rPh sb="0" eb="3">
      <t>ケンチクブツ</t>
    </rPh>
    <rPh sb="3" eb="4">
      <t>トウ</t>
    </rPh>
    <rPh sb="4" eb="8">
      <t>カイタイコウジ</t>
    </rPh>
    <phoneticPr fontId="1"/>
  </si>
  <si>
    <t>直接仮設</t>
    <rPh sb="0" eb="4">
      <t>チョクセツカセツ</t>
    </rPh>
    <phoneticPr fontId="1"/>
  </si>
  <si>
    <t>既存建屋解体工事</t>
    <rPh sb="0" eb="4">
      <t>キゾンタテヤ</t>
    </rPh>
    <rPh sb="4" eb="8">
      <t>カイタイコウジ</t>
    </rPh>
    <phoneticPr fontId="1"/>
  </si>
  <si>
    <t>外構撤去工事</t>
    <rPh sb="0" eb="2">
      <t>ガイコウ</t>
    </rPh>
    <rPh sb="2" eb="4">
      <t>テッキョ</t>
    </rPh>
    <rPh sb="4" eb="6">
      <t>コウジ</t>
    </rPh>
    <phoneticPr fontId="1"/>
  </si>
  <si>
    <t>整地工事</t>
    <rPh sb="0" eb="2">
      <t>セイチ</t>
    </rPh>
    <rPh sb="2" eb="4">
      <t>コウジ</t>
    </rPh>
    <phoneticPr fontId="1"/>
  </si>
  <si>
    <t>武田浩一</t>
    <rPh sb="0" eb="2">
      <t>タケダ</t>
    </rPh>
    <rPh sb="2" eb="4">
      <t>コウイチ</t>
    </rPh>
    <phoneticPr fontId="1"/>
  </si>
  <si>
    <t>串間市大束公民館解体工事</t>
    <rPh sb="0" eb="12">
      <t>クシマシオオツカコウミンカンカイタイコウジ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</si>
</sst>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10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2" tint="-0.2499465926084170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7" fontId="0" fillId="2" borderId="7" xfId="0" applyNumberForma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177" fontId="0" fillId="2" borderId="12" xfId="0" applyNumberFormat="1" applyFill="1" applyBorder="1" applyAlignment="1" applyProtection="1">
      <alignment horizontal="right" vertical="center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177" fontId="0" fillId="2" borderId="16" xfId="0" applyNumberFormat="1" applyFill="1" applyBorder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177" fontId="0" fillId="2" borderId="24" xfId="0" applyNumberFormat="1" applyFill="1" applyBorder="1" applyAlignment="1" applyProtection="1">
      <alignment horizontal="right" vertical="center"/>
      <protection locked="0"/>
    </xf>
    <xf numFmtId="177" fontId="0" fillId="0" borderId="0" xfId="0" applyNumberFormat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15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distributed" vertical="center"/>
    </xf>
    <xf numFmtId="0" fontId="2" fillId="0" borderId="13" xfId="0" applyFont="1" applyBorder="1" applyAlignment="1" applyProtection="1">
      <alignment horizontal="left" vertical="center" indent="1"/>
      <protection locked="0"/>
    </xf>
    <xf numFmtId="0" fontId="2" fillId="0" borderId="14" xfId="0" applyFont="1" applyBorder="1" applyAlignment="1" applyProtection="1">
      <alignment horizontal="left" vertical="center" indent="1"/>
      <protection locked="0"/>
    </xf>
    <xf numFmtId="0" fontId="2" fillId="0" borderId="15" xfId="0" applyFont="1" applyBorder="1" applyAlignment="1" applyProtection="1">
      <alignment horizontal="left" vertical="center" inden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2" fillId="0" borderId="0" xfId="0" applyFont="1" applyAlignment="1" applyProtection="1">
      <alignment horizontal="left" vertical="top" indent="1"/>
      <protection locked="0"/>
    </xf>
    <xf numFmtId="0" fontId="2" fillId="0" borderId="8" xfId="0" applyFont="1" applyBorder="1" applyAlignment="1" applyProtection="1">
      <alignment horizontal="left" vertical="top" indent="1"/>
      <protection locked="0"/>
    </xf>
    <xf numFmtId="0" fontId="2" fillId="0" borderId="0" xfId="0" applyFont="1" applyAlignment="1">
      <alignment horizontal="left" vertical="top" indent="1"/>
    </xf>
    <xf numFmtId="0" fontId="4" fillId="0" borderId="10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000B4-E823-407C-B56F-621B6A1421AF}">
  <dimension ref="A1:AF34"/>
  <sheetViews>
    <sheetView showGridLines="0" tabSelected="1" view="pageBreakPreview" zoomScaleNormal="100" zoomScaleSheetLayoutView="100" workbookViewId="0">
      <selection activeCell="O8" sqref="O8"/>
    </sheetView>
  </sheetViews>
  <sheetFormatPr defaultRowHeight="14.25" x14ac:dyDescent="0.15"/>
  <cols>
    <col min="1" max="1" width="7" style="1" customWidth="1"/>
    <col min="2" max="2" width="6" style="1" customWidth="1"/>
    <col min="3" max="3" width="5" style="1" customWidth="1"/>
    <col min="4" max="4" width="10" style="1" customWidth="1"/>
    <col min="5" max="5" width="16.875" style="1" customWidth="1"/>
    <col min="6" max="16" width="2.75" style="1" customWidth="1"/>
    <col min="17" max="17" width="12.5" style="1" customWidth="1"/>
    <col min="18" max="18" width="9" style="1"/>
    <col min="19" max="19" width="13.75" style="1" customWidth="1"/>
    <col min="20" max="20" width="1.375" style="1" customWidth="1"/>
    <col min="21" max="30" width="2.5" style="1" hidden="1" customWidth="1"/>
    <col min="31" max="32" width="1.375" style="1" hidden="1" customWidth="1"/>
    <col min="33" max="16384" width="9" style="1"/>
  </cols>
  <sheetData>
    <row r="1" spans="1:30" ht="22.5" customHeight="1" x14ac:dyDescent="0.15">
      <c r="S1" s="30" t="s">
        <v>36</v>
      </c>
    </row>
    <row r="2" spans="1:30" ht="30" customHeight="1" x14ac:dyDescent="0.15">
      <c r="A2" s="35" t="s">
        <v>37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30" ht="30" customHeight="1" x14ac:dyDescent="0.15">
      <c r="A3" s="45" t="s">
        <v>7</v>
      </c>
      <c r="B3" s="46"/>
      <c r="C3" s="47"/>
      <c r="D3" s="56" t="s">
        <v>55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8"/>
    </row>
    <row r="4" spans="1:30" ht="30" hidden="1" customHeight="1" x14ac:dyDescent="0.15">
      <c r="A4" s="45" t="s">
        <v>14</v>
      </c>
      <c r="B4" s="46"/>
      <c r="C4" s="47"/>
      <c r="D4" s="56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8"/>
    </row>
    <row r="5" spans="1:30" ht="22.5" customHeight="1" x14ac:dyDescent="0.15">
      <c r="A5" s="36" t="s">
        <v>6</v>
      </c>
      <c r="B5" s="37"/>
      <c r="C5" s="37"/>
      <c r="D5" s="38"/>
      <c r="E5" s="39"/>
      <c r="F5" s="45" t="s">
        <v>8</v>
      </c>
      <c r="G5" s="46"/>
      <c r="H5" s="46"/>
      <c r="I5" s="46"/>
      <c r="J5" s="46"/>
      <c r="K5" s="46"/>
      <c r="L5" s="46"/>
      <c r="M5" s="46"/>
      <c r="N5" s="46"/>
      <c r="O5" s="46"/>
      <c r="P5" s="47"/>
      <c r="Q5" s="59" t="s">
        <v>20</v>
      </c>
    </row>
    <row r="6" spans="1:30" ht="15" customHeight="1" x14ac:dyDescent="0.15">
      <c r="A6" s="40" t="s">
        <v>18</v>
      </c>
      <c r="B6" s="41"/>
      <c r="C6" s="41"/>
      <c r="D6" s="41"/>
      <c r="E6" s="33"/>
      <c r="F6" s="8" t="s">
        <v>2</v>
      </c>
      <c r="G6" s="10" t="s">
        <v>1</v>
      </c>
      <c r="H6" s="8" t="s">
        <v>5</v>
      </c>
      <c r="I6" s="9" t="s">
        <v>3</v>
      </c>
      <c r="J6" s="10" t="s">
        <v>2</v>
      </c>
      <c r="K6" s="11" t="s">
        <v>1</v>
      </c>
      <c r="L6" s="9" t="s">
        <v>4</v>
      </c>
      <c r="M6" s="12" t="s">
        <v>3</v>
      </c>
      <c r="N6" s="8" t="s">
        <v>2</v>
      </c>
      <c r="O6" s="9" t="s">
        <v>1</v>
      </c>
      <c r="P6" s="10" t="s">
        <v>0</v>
      </c>
      <c r="Q6" s="60"/>
    </row>
    <row r="7" spans="1:30" ht="24.75" customHeight="1" thickBot="1" x14ac:dyDescent="0.2">
      <c r="A7" s="26" t="s">
        <v>49</v>
      </c>
      <c r="B7" s="27"/>
      <c r="C7" s="27"/>
      <c r="D7" s="27"/>
      <c r="E7" s="28"/>
      <c r="F7" s="3"/>
      <c r="G7" s="5"/>
      <c r="H7" s="3"/>
      <c r="I7" s="4"/>
      <c r="J7" s="5"/>
      <c r="K7" s="7"/>
      <c r="L7" s="4"/>
      <c r="M7" s="6"/>
      <c r="N7" s="3"/>
      <c r="O7" s="4"/>
      <c r="P7" s="5"/>
      <c r="Q7" s="2"/>
      <c r="S7" s="14" t="s">
        <v>21</v>
      </c>
    </row>
    <row r="8" spans="1:30" ht="24.75" customHeight="1" thickTop="1" thickBot="1" x14ac:dyDescent="0.2">
      <c r="A8" s="3"/>
      <c r="B8" s="48" t="s">
        <v>50</v>
      </c>
      <c r="C8" s="49"/>
      <c r="D8" s="49"/>
      <c r="E8" s="50"/>
      <c r="F8" s="16" t="str">
        <f>IF(999999999&gt;$S8,"",IF($S8&lt;9999999999,"￥",IF($S8&lt;10000000000,"",T8)))</f>
        <v/>
      </c>
      <c r="G8" s="17" t="str">
        <f>IF(99999999&gt;$S8,"",IF($S8&lt;999999999,"￥",IF($S8&lt;1000000000,"",U8)))</f>
        <v/>
      </c>
      <c r="H8" s="16" t="str">
        <f>IF(9999999&gt;$S8,"",IF($S8&lt;99999999,"￥",IF($S8&lt;100000000,"",V8)))</f>
        <v/>
      </c>
      <c r="I8" s="18" t="str">
        <f>IF(999999&gt;$S8,"",IF($S8&lt;9999999,"￥",IF($S8&lt;10000000,"",W8)))</f>
        <v/>
      </c>
      <c r="J8" s="17" t="str">
        <f>IF(99999&gt;$S8,"",IF($S8&lt;999999,"￥",IF($S8&lt;1000000,"",X8)))</f>
        <v/>
      </c>
      <c r="K8" s="16" t="str">
        <f>IF(9999&gt;$S8,"",IF($S8&lt;99999,"￥",IF($S8&lt;100000,"",Y8)))</f>
        <v/>
      </c>
      <c r="L8" s="18" t="str">
        <f>IF(999&gt;$S8,"",IF($S8&lt;9999,"￥",IF($S8&lt;10000,"",Z8)))</f>
        <v/>
      </c>
      <c r="M8" s="17" t="str">
        <f>IF(99&gt;$S8,"",IF($S8&lt;999,"￥",IF($S8&lt;1000,"",AA8)))</f>
        <v/>
      </c>
      <c r="N8" s="16" t="str">
        <f>IF(9&gt;$S8,"",IF($S8&lt;99,"￥",IF($S8&lt;100,"",AB8)))</f>
        <v/>
      </c>
      <c r="O8" s="18" t="str">
        <f>IF(1&gt;$S8,"",IF($S8&lt;9,"￥",IF($S8&lt;10,"",AC8)))</f>
        <v/>
      </c>
      <c r="P8" s="17" t="str">
        <f>IF(0&gt;=$S8,"",IF($S8&lt;1,"￥",IF($S8&lt;1,"",AD8)))</f>
        <v/>
      </c>
      <c r="Q8" s="2" t="s">
        <v>23</v>
      </c>
      <c r="S8" s="15"/>
      <c r="T8" s="13"/>
      <c r="U8">
        <f>INT(S8/1000000000)</f>
        <v>0</v>
      </c>
      <c r="V8">
        <f>INT((S8-U8*1000000000)/100000000)</f>
        <v>0</v>
      </c>
      <c r="W8">
        <f>INT((S8-U8*1000000000-V8*100000000)/10000000)</f>
        <v>0</v>
      </c>
      <c r="X8">
        <f>INT((S8-U8*1000000000-V8*100000000-W8*10000000)/1000000)</f>
        <v>0</v>
      </c>
      <c r="Y8">
        <f>INT((S8-U8*1000000000-V8*100000000-W8*10000000-X8*1000000)/100000)</f>
        <v>0</v>
      </c>
      <c r="Z8">
        <f>INT((S8-U8*1000000000-V8*100000000-W8*10000000-X8*1000000-Y8*100000)/10000)</f>
        <v>0</v>
      </c>
      <c r="AA8">
        <f>INT((S8-U8*1000000000-V8*100000000-W8*10000000-X8*1000000-Y8*100000-Z8*10000)/1000)</f>
        <v>0</v>
      </c>
      <c r="AB8">
        <f>INT((S8-U8*1000000000-V8*100000000-W8*10000000-X8*1000000-Y8*100000-Z8*10000-AA8*1000)/100)</f>
        <v>0</v>
      </c>
      <c r="AC8">
        <f>INT((S8-U8*1000000000-V8*100000000-W8*10000000-X8*1000000-Y8*100000-Z8*10000-AA8*1000-AB8*100)/10)</f>
        <v>0</v>
      </c>
      <c r="AD8">
        <f>INT((S8-U8*1000000000-V8*100000000-W8*10000000-X8*1000000-Y8*100000-Z8*10000-AA8*1000-AB8*100-AC8*10))</f>
        <v>0</v>
      </c>
    </row>
    <row r="9" spans="1:30" ht="24.75" customHeight="1" thickTop="1" thickBot="1" x14ac:dyDescent="0.2">
      <c r="A9" s="3"/>
      <c r="B9" s="48" t="s">
        <v>51</v>
      </c>
      <c r="C9" s="49"/>
      <c r="D9" s="49"/>
      <c r="E9" s="50"/>
      <c r="F9" s="16" t="str">
        <f>IF(999999999&gt;$S9,"",IF($S9&lt;9999999999,"￥",IF($S9&lt;10000000000,"",T9)))</f>
        <v/>
      </c>
      <c r="G9" s="17" t="str">
        <f>IF(99999999&gt;$S9,"",IF($S9&lt;999999999,"￥",IF($S9&lt;1000000000,"",U9)))</f>
        <v/>
      </c>
      <c r="H9" s="16" t="str">
        <f>IF(9999999&gt;$S9,"",IF($S9&lt;99999999,"￥",IF($S9&lt;100000000,"",V9)))</f>
        <v/>
      </c>
      <c r="I9" s="18" t="str">
        <f>IF(999999&gt;$S9,"",IF($S9&lt;9999999,"￥",IF($S9&lt;10000000,"",W9)))</f>
        <v/>
      </c>
      <c r="J9" s="17" t="str">
        <f>IF(99999&gt;$S9,"",IF($S9&lt;999999,"￥",IF($S9&lt;1000000,"",X9)))</f>
        <v/>
      </c>
      <c r="K9" s="16" t="str">
        <f>IF(9999&gt;$S9,"",IF($S9&lt;99999,"￥",IF($S9&lt;100000,"",Y9)))</f>
        <v/>
      </c>
      <c r="L9" s="18" t="str">
        <f>IF(999&gt;$S9,"",IF($S9&lt;9999,"￥",IF($S9&lt;10000,"",Z9)))</f>
        <v/>
      </c>
      <c r="M9" s="17" t="str">
        <f>IF(99&gt;$S9,"",IF($S9&lt;999,"￥",IF($S9&lt;1000,"",AA9)))</f>
        <v/>
      </c>
      <c r="N9" s="16" t="str">
        <f>IF(9&gt;$S9,"",IF($S9&lt;99,"￥",IF($S9&lt;100,"",AB9)))</f>
        <v/>
      </c>
      <c r="O9" s="18" t="str">
        <f>IF(1&gt;$S9,"",IF($S9&lt;9,"￥",IF($S9&lt;10,"",AC9)))</f>
        <v/>
      </c>
      <c r="P9" s="17" t="str">
        <f>IF(0&gt;=$S9,"",IF($S9&lt;1,"￥",IF($S9&lt;1,"",AD9)))</f>
        <v/>
      </c>
      <c r="Q9" s="2" t="s">
        <v>24</v>
      </c>
      <c r="S9" s="15"/>
      <c r="T9" s="13"/>
      <c r="U9">
        <f t="shared" ref="U9:U29" si="0">INT(S9/1000000000)</f>
        <v>0</v>
      </c>
      <c r="V9">
        <f t="shared" ref="V9:V29" si="1">INT((S9-U9*1000000000)/100000000)</f>
        <v>0</v>
      </c>
      <c r="W9">
        <f t="shared" ref="W9:W29" si="2">INT((S9-U9*1000000000-V9*100000000)/10000000)</f>
        <v>0</v>
      </c>
      <c r="X9">
        <f t="shared" ref="X9:X29" si="3">INT((S9-U9*1000000000-V9*100000000-W9*10000000)/1000000)</f>
        <v>0</v>
      </c>
      <c r="Y9">
        <f t="shared" ref="Y9:Y29" si="4">INT((S9-U9*1000000000-V9*100000000-W9*10000000-X9*1000000)/100000)</f>
        <v>0</v>
      </c>
      <c r="Z9">
        <f t="shared" ref="Z9:Z29" si="5">INT((S9-U9*1000000000-V9*100000000-W9*10000000-X9*1000000-Y9*100000)/10000)</f>
        <v>0</v>
      </c>
      <c r="AA9">
        <f t="shared" ref="AA9:AA29" si="6">INT((S9-U9*1000000000-V9*100000000-W9*10000000-X9*1000000-Y9*100000-Z9*10000)/1000)</f>
        <v>0</v>
      </c>
      <c r="AB9">
        <f t="shared" ref="AB9:AB29" si="7">INT((S9-U9*1000000000-V9*100000000-W9*10000000-X9*1000000-Y9*100000-Z9*10000-AA9*1000)/100)</f>
        <v>0</v>
      </c>
      <c r="AC9">
        <f t="shared" ref="AC9:AC29" si="8">INT((S9-U9*1000000000-V9*100000000-W9*10000000-X9*1000000-Y9*100000-Z9*10000-AA9*1000-AB9*100)/10)</f>
        <v>0</v>
      </c>
      <c r="AD9">
        <f t="shared" ref="AD9:AD29" si="9">INT((S9-U9*1000000000-V9*100000000-W9*10000000-X9*1000000-Y9*100000-Z9*10000-AA9*1000-AB9*100-AC9*10))</f>
        <v>0</v>
      </c>
    </row>
    <row r="10" spans="1:30" ht="24.75" customHeight="1" thickTop="1" thickBot="1" x14ac:dyDescent="0.2">
      <c r="A10" s="3"/>
      <c r="B10" s="48" t="s">
        <v>52</v>
      </c>
      <c r="C10" s="49"/>
      <c r="D10" s="49"/>
      <c r="E10" s="50"/>
      <c r="F10" s="16" t="str">
        <f t="shared" ref="F10:F22" si="10">IF(999999999&gt;$S10,"",IF($S10&lt;9999999999,"￥",IF($S10&lt;10000000000,"",T10)))</f>
        <v/>
      </c>
      <c r="G10" s="17" t="str">
        <f t="shared" ref="G10:G22" si="11">IF(99999999&gt;$S10,"",IF($S10&lt;999999999,"￥",IF($S10&lt;1000000000,"",U10)))</f>
        <v/>
      </c>
      <c r="H10" s="16" t="str">
        <f t="shared" ref="H10:H22" si="12">IF(9999999&gt;$S10,"",IF($S10&lt;99999999,"￥",IF($S10&lt;100000000,"",V10)))</f>
        <v/>
      </c>
      <c r="I10" s="18" t="str">
        <f t="shared" ref="I10:I22" si="13">IF(999999&gt;$S10,"",IF($S10&lt;9999999,"￥",IF($S10&lt;10000000,"",W10)))</f>
        <v/>
      </c>
      <c r="J10" s="17" t="str">
        <f t="shared" ref="J10:J22" si="14">IF(99999&gt;$S10,"",IF($S10&lt;999999,"￥",IF($S10&lt;1000000,"",X10)))</f>
        <v/>
      </c>
      <c r="K10" s="16" t="str">
        <f t="shared" ref="K10:K22" si="15">IF(9999&gt;$S10,"",IF($S10&lt;99999,"￥",IF($S10&lt;100000,"",Y10)))</f>
        <v/>
      </c>
      <c r="L10" s="18" t="str">
        <f t="shared" ref="L10:L22" si="16">IF(999&gt;$S10,"",IF($S10&lt;9999,"￥",IF($S10&lt;10000,"",Z10)))</f>
        <v/>
      </c>
      <c r="M10" s="17" t="str">
        <f t="shared" ref="M10:M22" si="17">IF(99&gt;$S10,"",IF($S10&lt;999,"￥",IF($S10&lt;1000,"",AA10)))</f>
        <v/>
      </c>
      <c r="N10" s="16" t="str">
        <f t="shared" ref="N10:N22" si="18">IF(9&gt;$S10,"",IF($S10&lt;99,"￥",IF($S10&lt;100,"",AB10)))</f>
        <v/>
      </c>
      <c r="O10" s="18" t="str">
        <f t="shared" ref="O10:O22" si="19">IF(1&gt;$S10,"",IF($S10&lt;9,"￥",IF($S10&lt;10,"",AC10)))</f>
        <v/>
      </c>
      <c r="P10" s="17" t="str">
        <f t="shared" ref="P10:P22" si="20">IF(0&gt;=$S10,"",IF($S10&lt;1,"￥",IF($S10&lt;1,"",AD10)))</f>
        <v/>
      </c>
      <c r="Q10" s="2" t="s">
        <v>25</v>
      </c>
      <c r="S10" s="15"/>
      <c r="T10" s="13"/>
      <c r="U10">
        <f t="shared" si="0"/>
        <v>0</v>
      </c>
      <c r="V10">
        <f t="shared" si="1"/>
        <v>0</v>
      </c>
      <c r="W10">
        <f t="shared" si="2"/>
        <v>0</v>
      </c>
      <c r="X10">
        <f t="shared" si="3"/>
        <v>0</v>
      </c>
      <c r="Y10">
        <f t="shared" si="4"/>
        <v>0</v>
      </c>
      <c r="Z10">
        <f t="shared" si="5"/>
        <v>0</v>
      </c>
      <c r="AA10">
        <f t="shared" si="6"/>
        <v>0</v>
      </c>
      <c r="AB10">
        <f t="shared" si="7"/>
        <v>0</v>
      </c>
      <c r="AC10">
        <f t="shared" si="8"/>
        <v>0</v>
      </c>
      <c r="AD10">
        <f t="shared" si="9"/>
        <v>0</v>
      </c>
    </row>
    <row r="11" spans="1:30" ht="24.75" customHeight="1" thickTop="1" thickBot="1" x14ac:dyDescent="0.2">
      <c r="A11" s="3"/>
      <c r="B11" s="48" t="s">
        <v>53</v>
      </c>
      <c r="C11" s="49"/>
      <c r="D11" s="49"/>
      <c r="E11" s="50"/>
      <c r="F11" s="16" t="str">
        <f t="shared" si="10"/>
        <v/>
      </c>
      <c r="G11" s="17" t="str">
        <f t="shared" si="11"/>
        <v/>
      </c>
      <c r="H11" s="16" t="str">
        <f t="shared" si="12"/>
        <v/>
      </c>
      <c r="I11" s="18" t="str">
        <f t="shared" si="13"/>
        <v/>
      </c>
      <c r="J11" s="17" t="str">
        <f t="shared" si="14"/>
        <v/>
      </c>
      <c r="K11" s="16" t="str">
        <f t="shared" si="15"/>
        <v/>
      </c>
      <c r="L11" s="18" t="str">
        <f t="shared" si="16"/>
        <v/>
      </c>
      <c r="M11" s="17" t="str">
        <f t="shared" si="17"/>
        <v/>
      </c>
      <c r="N11" s="16" t="str">
        <f t="shared" si="18"/>
        <v/>
      </c>
      <c r="O11" s="18" t="str">
        <f t="shared" si="19"/>
        <v/>
      </c>
      <c r="P11" s="17" t="str">
        <f t="shared" si="20"/>
        <v/>
      </c>
      <c r="Q11" s="2" t="s">
        <v>26</v>
      </c>
      <c r="S11" s="15"/>
      <c r="T11" s="13"/>
      <c r="U11">
        <f t="shared" si="0"/>
        <v>0</v>
      </c>
      <c r="V11">
        <f t="shared" si="1"/>
        <v>0</v>
      </c>
      <c r="W11">
        <f t="shared" si="2"/>
        <v>0</v>
      </c>
      <c r="X11">
        <f t="shared" si="3"/>
        <v>0</v>
      </c>
      <c r="Y11">
        <f t="shared" si="4"/>
        <v>0</v>
      </c>
      <c r="Z11">
        <f t="shared" si="5"/>
        <v>0</v>
      </c>
      <c r="AA11">
        <f t="shared" si="6"/>
        <v>0</v>
      </c>
      <c r="AB11">
        <f t="shared" si="7"/>
        <v>0</v>
      </c>
      <c r="AC11">
        <f t="shared" si="8"/>
        <v>0</v>
      </c>
      <c r="AD11">
        <f t="shared" si="9"/>
        <v>0</v>
      </c>
    </row>
    <row r="12" spans="1:30" ht="24.75" customHeight="1" thickTop="1" thickBot="1" x14ac:dyDescent="0.2">
      <c r="A12" s="3"/>
      <c r="B12" s="48"/>
      <c r="C12" s="49"/>
      <c r="D12" s="49"/>
      <c r="E12" s="50"/>
      <c r="F12" s="16" t="str">
        <f t="shared" ref="F12:F14" si="21">IF(999999999&gt;$S12,"",IF($S12&lt;9999999999,"￥",IF($S12&lt;10000000000,"",T12)))</f>
        <v/>
      </c>
      <c r="G12" s="17" t="str">
        <f t="shared" ref="G12:G14" si="22">IF(99999999&gt;$S12,"",IF($S12&lt;999999999,"￥",IF($S12&lt;1000000000,"",U12)))</f>
        <v/>
      </c>
      <c r="H12" s="16" t="str">
        <f t="shared" ref="H12:H14" si="23">IF(9999999&gt;$S12,"",IF($S12&lt;99999999,"￥",IF($S12&lt;100000000,"",V12)))</f>
        <v/>
      </c>
      <c r="I12" s="18" t="str">
        <f t="shared" ref="I12:I14" si="24">IF(999999&gt;$S12,"",IF($S12&lt;9999999,"￥",IF($S12&lt;10000000,"",W12)))</f>
        <v/>
      </c>
      <c r="J12" s="17" t="str">
        <f t="shared" ref="J12:J14" si="25">IF(99999&gt;$S12,"",IF($S12&lt;999999,"￥",IF($S12&lt;1000000,"",X12)))</f>
        <v/>
      </c>
      <c r="K12" s="16" t="str">
        <f t="shared" ref="K12:K14" si="26">IF(9999&gt;$S12,"",IF($S12&lt;99999,"￥",IF($S12&lt;100000,"",Y12)))</f>
        <v/>
      </c>
      <c r="L12" s="18" t="str">
        <f t="shared" ref="L12:L14" si="27">IF(999&gt;$S12,"",IF($S12&lt;9999,"￥",IF($S12&lt;10000,"",Z12)))</f>
        <v/>
      </c>
      <c r="M12" s="17" t="str">
        <f t="shared" ref="M12:M14" si="28">IF(99&gt;$S12,"",IF($S12&lt;999,"￥",IF($S12&lt;1000,"",AA12)))</f>
        <v/>
      </c>
      <c r="N12" s="16" t="str">
        <f t="shared" ref="N12:N14" si="29">IF(9&gt;$S12,"",IF($S12&lt;99,"￥",IF($S12&lt;100,"",AB12)))</f>
        <v/>
      </c>
      <c r="O12" s="18" t="str">
        <f t="shared" ref="O12:O14" si="30">IF(1&gt;$S12,"",IF($S12&lt;9,"￥",IF($S12&lt;10,"",AC12)))</f>
        <v/>
      </c>
      <c r="P12" s="17" t="str">
        <f t="shared" ref="P12:P14" si="31">IF(0&gt;=$S12,"",IF($S12&lt;1,"￥",IF($S12&lt;1,"",AD12)))</f>
        <v/>
      </c>
      <c r="Q12" s="2" t="s">
        <v>35</v>
      </c>
      <c r="S12" s="15"/>
      <c r="T12" s="13"/>
      <c r="U12"/>
      <c r="V12"/>
      <c r="W12"/>
      <c r="X12"/>
      <c r="Y12"/>
      <c r="Z12"/>
      <c r="AA12"/>
      <c r="AB12"/>
      <c r="AC12"/>
      <c r="AD12"/>
    </row>
    <row r="13" spans="1:30" ht="24.75" customHeight="1" thickTop="1" thickBot="1" x14ac:dyDescent="0.2">
      <c r="A13" s="3"/>
      <c r="B13" s="48"/>
      <c r="C13" s="49"/>
      <c r="D13" s="49"/>
      <c r="E13" s="50"/>
      <c r="F13" s="16" t="str">
        <f t="shared" si="21"/>
        <v/>
      </c>
      <c r="G13" s="17" t="str">
        <f t="shared" si="22"/>
        <v/>
      </c>
      <c r="H13" s="16" t="str">
        <f t="shared" si="23"/>
        <v/>
      </c>
      <c r="I13" s="18" t="str">
        <f t="shared" si="24"/>
        <v/>
      </c>
      <c r="J13" s="17" t="str">
        <f t="shared" si="25"/>
        <v/>
      </c>
      <c r="K13" s="16" t="str">
        <f t="shared" si="26"/>
        <v/>
      </c>
      <c r="L13" s="18" t="str">
        <f t="shared" si="27"/>
        <v/>
      </c>
      <c r="M13" s="17" t="str">
        <f t="shared" si="28"/>
        <v/>
      </c>
      <c r="N13" s="16" t="str">
        <f t="shared" si="29"/>
        <v/>
      </c>
      <c r="O13" s="18" t="str">
        <f t="shared" si="30"/>
        <v/>
      </c>
      <c r="P13" s="17" t="str">
        <f t="shared" si="31"/>
        <v/>
      </c>
      <c r="Q13" s="2" t="s">
        <v>45</v>
      </c>
      <c r="S13" s="15"/>
      <c r="T13" s="13"/>
      <c r="U13"/>
      <c r="V13"/>
      <c r="W13"/>
      <c r="X13"/>
      <c r="Y13"/>
      <c r="Z13"/>
      <c r="AA13"/>
      <c r="AB13"/>
      <c r="AC13"/>
      <c r="AD13"/>
    </row>
    <row r="14" spans="1:30" ht="24.75" customHeight="1" thickTop="1" thickBot="1" x14ac:dyDescent="0.2">
      <c r="A14" s="3"/>
      <c r="B14" s="48"/>
      <c r="C14" s="49"/>
      <c r="D14" s="49"/>
      <c r="E14" s="50"/>
      <c r="F14" s="16" t="str">
        <f t="shared" si="21"/>
        <v/>
      </c>
      <c r="G14" s="17" t="str">
        <f t="shared" si="22"/>
        <v/>
      </c>
      <c r="H14" s="16" t="str">
        <f t="shared" si="23"/>
        <v/>
      </c>
      <c r="I14" s="18" t="str">
        <f t="shared" si="24"/>
        <v/>
      </c>
      <c r="J14" s="17" t="str">
        <f t="shared" si="25"/>
        <v/>
      </c>
      <c r="K14" s="16" t="str">
        <f t="shared" si="26"/>
        <v/>
      </c>
      <c r="L14" s="18" t="str">
        <f t="shared" si="27"/>
        <v/>
      </c>
      <c r="M14" s="17" t="str">
        <f t="shared" si="28"/>
        <v/>
      </c>
      <c r="N14" s="16" t="str">
        <f t="shared" si="29"/>
        <v/>
      </c>
      <c r="O14" s="18" t="str">
        <f t="shared" si="30"/>
        <v/>
      </c>
      <c r="P14" s="17" t="str">
        <f t="shared" si="31"/>
        <v/>
      </c>
      <c r="Q14" s="2" t="s">
        <v>46</v>
      </c>
      <c r="S14" s="15"/>
      <c r="T14" s="13"/>
      <c r="U14"/>
      <c r="V14"/>
      <c r="W14"/>
      <c r="X14"/>
      <c r="Y14"/>
      <c r="Z14"/>
      <c r="AA14"/>
      <c r="AB14"/>
      <c r="AC14"/>
      <c r="AD14"/>
    </row>
    <row r="15" spans="1:30" ht="24.75" customHeight="1" thickTop="1" thickBot="1" x14ac:dyDescent="0.2">
      <c r="A15" s="3"/>
      <c r="B15" s="48"/>
      <c r="C15" s="49"/>
      <c r="D15" s="49"/>
      <c r="E15" s="50"/>
      <c r="F15" s="16" t="str">
        <f>IF(999999999&gt;$S15,"",IF($S15&lt;9999999999,"￥",IF($S15&lt;10000000000,"",T15)))</f>
        <v/>
      </c>
      <c r="G15" s="17" t="str">
        <f>IF(99999999&gt;$S15,"",IF($S15&lt;999999999,"￥",IF($S15&lt;1000000000,"",U15)))</f>
        <v/>
      </c>
      <c r="H15" s="16" t="str">
        <f>IF(9999999&gt;$S15,"",IF($S15&lt;99999999,"￥",IF($S15&lt;100000000,"",V15)))</f>
        <v/>
      </c>
      <c r="I15" s="18" t="str">
        <f>IF(999999&gt;$S15,"",IF($S15&lt;9999999,"￥",IF($S15&lt;10000000,"",W15)))</f>
        <v/>
      </c>
      <c r="J15" s="17" t="str">
        <f>IF(99999&gt;$S15,"",IF($S15&lt;999999,"￥",IF($S15&lt;1000000,"",X15)))</f>
        <v/>
      </c>
      <c r="K15" s="16" t="str">
        <f>IF(9999&gt;$S15,"",IF($S15&lt;99999,"￥",IF($S15&lt;100000,"",Y15)))</f>
        <v/>
      </c>
      <c r="L15" s="18" t="str">
        <f>IF(999&gt;$S15,"",IF($S15&lt;9999,"￥",IF($S15&lt;10000,"",Z15)))</f>
        <v/>
      </c>
      <c r="M15" s="17" t="str">
        <f>IF(99&gt;$S15,"",IF($S15&lt;999,"￥",IF($S15&lt;1000,"",AA15)))</f>
        <v/>
      </c>
      <c r="N15" s="16" t="str">
        <f>IF(9&gt;$S15,"",IF($S15&lt;99,"￥",IF($S15&lt;100,"",AB15)))</f>
        <v/>
      </c>
      <c r="O15" s="18" t="str">
        <f>IF(1&gt;$S15,"",IF($S15&lt;9,"￥",IF($S15&lt;10,"",AC15)))</f>
        <v/>
      </c>
      <c r="P15" s="17" t="str">
        <f>IF(0&gt;=$S15,"",IF($S15&lt;1,"￥",IF($S15&lt;1,"",AD15)))</f>
        <v/>
      </c>
      <c r="Q15" s="2" t="s">
        <v>47</v>
      </c>
      <c r="S15" s="15"/>
      <c r="T15" s="13"/>
      <c r="U15">
        <f>INT(S15/1000000000)</f>
        <v>0</v>
      </c>
      <c r="V15">
        <f>INT((S15-U15*1000000000)/100000000)</f>
        <v>0</v>
      </c>
      <c r="W15">
        <f>INT((S15-U15*1000000000-V15*100000000)/10000000)</f>
        <v>0</v>
      </c>
      <c r="X15">
        <f>INT((S15-U15*1000000000-V15*100000000-W15*10000000)/1000000)</f>
        <v>0</v>
      </c>
      <c r="Y15">
        <f>INT((S15-U15*1000000000-V15*100000000-W15*10000000-X15*1000000)/100000)</f>
        <v>0</v>
      </c>
      <c r="Z15">
        <f>INT((S15-U15*1000000000-V15*100000000-W15*10000000-X15*1000000-Y15*100000)/10000)</f>
        <v>0</v>
      </c>
      <c r="AA15">
        <f>INT((S15-U15*1000000000-V15*100000000-W15*10000000-X15*1000000-Y15*100000-Z15*10000)/1000)</f>
        <v>0</v>
      </c>
      <c r="AB15">
        <f>INT((S15-U15*1000000000-V15*100000000-W15*10000000-X15*1000000-Y15*100000-Z15*10000-AA15*1000)/100)</f>
        <v>0</v>
      </c>
      <c r="AC15">
        <f>INT((S15-U15*1000000000-V15*100000000-W15*10000000-X15*1000000-Y15*100000-Z15*10000-AA15*1000-AB15*100)/10)</f>
        <v>0</v>
      </c>
      <c r="AD15">
        <f>INT((S15-U15*1000000000-V15*100000000-W15*10000000-X15*1000000-Y15*100000-Z15*10000-AA15*1000-AB15*100-AC15*10))</f>
        <v>0</v>
      </c>
    </row>
    <row r="16" spans="1:30" ht="24.75" customHeight="1" thickTop="1" thickBot="1" x14ac:dyDescent="0.2">
      <c r="A16" s="51" t="s">
        <v>22</v>
      </c>
      <c r="B16" s="49"/>
      <c r="C16" s="49"/>
      <c r="D16" s="49"/>
      <c r="E16" s="50"/>
      <c r="F16" s="16" t="str">
        <f t="shared" si="10"/>
        <v/>
      </c>
      <c r="G16" s="17" t="str">
        <f t="shared" si="11"/>
        <v/>
      </c>
      <c r="H16" s="16" t="str">
        <f t="shared" si="12"/>
        <v/>
      </c>
      <c r="I16" s="18" t="str">
        <f t="shared" si="13"/>
        <v/>
      </c>
      <c r="J16" s="17" t="str">
        <f t="shared" si="14"/>
        <v/>
      </c>
      <c r="K16" s="16" t="str">
        <f t="shared" si="15"/>
        <v/>
      </c>
      <c r="L16" s="18" t="str">
        <f t="shared" si="16"/>
        <v/>
      </c>
      <c r="M16" s="17" t="str">
        <f t="shared" si="17"/>
        <v/>
      </c>
      <c r="N16" s="16" t="str">
        <f t="shared" si="18"/>
        <v/>
      </c>
      <c r="O16" s="18" t="str">
        <f t="shared" si="19"/>
        <v/>
      </c>
      <c r="P16" s="17" t="str">
        <f t="shared" si="20"/>
        <v/>
      </c>
      <c r="Q16" s="34" t="s">
        <v>48</v>
      </c>
      <c r="S16" s="29">
        <f>SUM(S8:S15)</f>
        <v>0</v>
      </c>
      <c r="T16" s="13"/>
      <c r="U16">
        <f t="shared" si="0"/>
        <v>0</v>
      </c>
      <c r="V16">
        <f t="shared" si="1"/>
        <v>0</v>
      </c>
      <c r="W16">
        <f t="shared" si="2"/>
        <v>0</v>
      </c>
      <c r="X16">
        <f t="shared" si="3"/>
        <v>0</v>
      </c>
      <c r="Y16">
        <f t="shared" si="4"/>
        <v>0</v>
      </c>
      <c r="Z16">
        <f t="shared" si="5"/>
        <v>0</v>
      </c>
      <c r="AA16">
        <f t="shared" si="6"/>
        <v>0</v>
      </c>
      <c r="AB16">
        <f t="shared" si="7"/>
        <v>0</v>
      </c>
      <c r="AC16">
        <f t="shared" si="8"/>
        <v>0</v>
      </c>
      <c r="AD16">
        <f t="shared" si="9"/>
        <v>0</v>
      </c>
    </row>
    <row r="17" spans="1:30" ht="24.75" customHeight="1" thickTop="1" thickBot="1" x14ac:dyDescent="0.2">
      <c r="A17" s="3"/>
      <c r="B17" s="48" t="s">
        <v>27</v>
      </c>
      <c r="C17" s="49"/>
      <c r="D17" s="49"/>
      <c r="E17" s="50"/>
      <c r="F17" s="16" t="str">
        <f t="shared" si="10"/>
        <v/>
      </c>
      <c r="G17" s="17" t="str">
        <f t="shared" si="11"/>
        <v/>
      </c>
      <c r="H17" s="16" t="str">
        <f t="shared" si="12"/>
        <v/>
      </c>
      <c r="I17" s="18" t="str">
        <f t="shared" si="13"/>
        <v/>
      </c>
      <c r="J17" s="17" t="str">
        <f t="shared" si="14"/>
        <v/>
      </c>
      <c r="K17" s="16" t="str">
        <f t="shared" si="15"/>
        <v/>
      </c>
      <c r="L17" s="18" t="str">
        <f t="shared" si="16"/>
        <v/>
      </c>
      <c r="M17" s="17" t="str">
        <f t="shared" si="17"/>
        <v/>
      </c>
      <c r="N17" s="16" t="str">
        <f t="shared" si="18"/>
        <v/>
      </c>
      <c r="O17" s="18" t="str">
        <f t="shared" si="19"/>
        <v/>
      </c>
      <c r="P17" s="17" t="str">
        <f t="shared" si="20"/>
        <v/>
      </c>
      <c r="Q17" s="2"/>
      <c r="S17" s="15"/>
      <c r="T17" s="13"/>
      <c r="U17">
        <f t="shared" si="0"/>
        <v>0</v>
      </c>
      <c r="V17">
        <f t="shared" si="1"/>
        <v>0</v>
      </c>
      <c r="W17">
        <f t="shared" si="2"/>
        <v>0</v>
      </c>
      <c r="X17">
        <f t="shared" si="3"/>
        <v>0</v>
      </c>
      <c r="Y17">
        <f t="shared" si="4"/>
        <v>0</v>
      </c>
      <c r="Z17">
        <f t="shared" si="5"/>
        <v>0</v>
      </c>
      <c r="AA17">
        <f t="shared" si="6"/>
        <v>0</v>
      </c>
      <c r="AB17">
        <f t="shared" si="7"/>
        <v>0</v>
      </c>
      <c r="AC17">
        <f t="shared" si="8"/>
        <v>0</v>
      </c>
      <c r="AD17">
        <f t="shared" si="9"/>
        <v>0</v>
      </c>
    </row>
    <row r="18" spans="1:30" ht="24.75" customHeight="1" thickTop="1" thickBot="1" x14ac:dyDescent="0.2">
      <c r="A18" s="3"/>
      <c r="B18" s="48" t="s">
        <v>28</v>
      </c>
      <c r="C18" s="49"/>
      <c r="D18" s="49"/>
      <c r="E18" s="50"/>
      <c r="F18" s="16" t="str">
        <f t="shared" si="10"/>
        <v/>
      </c>
      <c r="G18" s="17" t="str">
        <f t="shared" si="11"/>
        <v/>
      </c>
      <c r="H18" s="16" t="str">
        <f t="shared" si="12"/>
        <v/>
      </c>
      <c r="I18" s="18" t="str">
        <f t="shared" si="13"/>
        <v/>
      </c>
      <c r="J18" s="17" t="str">
        <f t="shared" si="14"/>
        <v/>
      </c>
      <c r="K18" s="16" t="str">
        <f t="shared" si="15"/>
        <v/>
      </c>
      <c r="L18" s="18" t="str">
        <f t="shared" si="16"/>
        <v/>
      </c>
      <c r="M18" s="17" t="str">
        <f t="shared" si="17"/>
        <v/>
      </c>
      <c r="N18" s="16" t="str">
        <f t="shared" si="18"/>
        <v/>
      </c>
      <c r="O18" s="18" t="str">
        <f t="shared" si="19"/>
        <v/>
      </c>
      <c r="P18" s="17" t="str">
        <f t="shared" si="20"/>
        <v/>
      </c>
      <c r="Q18" s="2"/>
      <c r="S18" s="15"/>
      <c r="T18" s="13"/>
      <c r="U18">
        <f t="shared" si="0"/>
        <v>0</v>
      </c>
      <c r="V18">
        <f t="shared" si="1"/>
        <v>0</v>
      </c>
      <c r="W18">
        <f t="shared" si="2"/>
        <v>0</v>
      </c>
      <c r="X18">
        <f t="shared" si="3"/>
        <v>0</v>
      </c>
      <c r="Y18">
        <f t="shared" si="4"/>
        <v>0</v>
      </c>
      <c r="Z18">
        <f t="shared" si="5"/>
        <v>0</v>
      </c>
      <c r="AA18">
        <f t="shared" si="6"/>
        <v>0</v>
      </c>
      <c r="AB18">
        <f t="shared" si="7"/>
        <v>0</v>
      </c>
      <c r="AC18">
        <f t="shared" si="8"/>
        <v>0</v>
      </c>
      <c r="AD18">
        <f t="shared" si="9"/>
        <v>0</v>
      </c>
    </row>
    <row r="19" spans="1:30" ht="24.75" customHeight="1" thickTop="1" thickBot="1" x14ac:dyDescent="0.2">
      <c r="A19" s="51" t="s">
        <v>29</v>
      </c>
      <c r="B19" s="49"/>
      <c r="C19" s="49"/>
      <c r="D19" s="49"/>
      <c r="E19" s="50"/>
      <c r="F19" s="16" t="str">
        <f t="shared" si="10"/>
        <v/>
      </c>
      <c r="G19" s="17" t="str">
        <f t="shared" si="11"/>
        <v/>
      </c>
      <c r="H19" s="16" t="str">
        <f t="shared" si="12"/>
        <v/>
      </c>
      <c r="I19" s="18" t="str">
        <f t="shared" si="13"/>
        <v/>
      </c>
      <c r="J19" s="17" t="str">
        <f t="shared" si="14"/>
        <v/>
      </c>
      <c r="K19" s="16" t="str">
        <f t="shared" si="15"/>
        <v/>
      </c>
      <c r="L19" s="18" t="str">
        <f t="shared" si="16"/>
        <v/>
      </c>
      <c r="M19" s="17" t="str">
        <f t="shared" si="17"/>
        <v/>
      </c>
      <c r="N19" s="16" t="str">
        <f t="shared" si="18"/>
        <v/>
      </c>
      <c r="O19" s="18" t="str">
        <f t="shared" si="19"/>
        <v/>
      </c>
      <c r="P19" s="17" t="str">
        <f t="shared" si="20"/>
        <v/>
      </c>
      <c r="Q19" s="2" t="s">
        <v>30</v>
      </c>
      <c r="S19" s="15"/>
      <c r="T19" s="13"/>
      <c r="U19">
        <f t="shared" si="0"/>
        <v>0</v>
      </c>
      <c r="V19">
        <f t="shared" si="1"/>
        <v>0</v>
      </c>
      <c r="W19">
        <f t="shared" si="2"/>
        <v>0</v>
      </c>
      <c r="X19">
        <f t="shared" si="3"/>
        <v>0</v>
      </c>
      <c r="Y19">
        <f t="shared" si="4"/>
        <v>0</v>
      </c>
      <c r="Z19">
        <f t="shared" si="5"/>
        <v>0</v>
      </c>
      <c r="AA19">
        <f t="shared" si="6"/>
        <v>0</v>
      </c>
      <c r="AB19">
        <f t="shared" si="7"/>
        <v>0</v>
      </c>
      <c r="AC19">
        <f t="shared" si="8"/>
        <v>0</v>
      </c>
      <c r="AD19">
        <f t="shared" si="9"/>
        <v>0</v>
      </c>
    </row>
    <row r="20" spans="1:30" ht="24.75" customHeight="1" thickTop="1" thickBot="1" x14ac:dyDescent="0.2">
      <c r="A20" s="51" t="s">
        <v>32</v>
      </c>
      <c r="B20" s="49"/>
      <c r="C20" s="49"/>
      <c r="D20" s="49"/>
      <c r="E20" s="50"/>
      <c r="F20" s="16" t="str">
        <f t="shared" si="10"/>
        <v/>
      </c>
      <c r="G20" s="17" t="str">
        <f t="shared" si="11"/>
        <v/>
      </c>
      <c r="H20" s="16" t="str">
        <f t="shared" si="12"/>
        <v/>
      </c>
      <c r="I20" s="18" t="str">
        <f t="shared" si="13"/>
        <v/>
      </c>
      <c r="J20" s="17" t="str">
        <f t="shared" si="14"/>
        <v/>
      </c>
      <c r="K20" s="16" t="str">
        <f t="shared" si="15"/>
        <v/>
      </c>
      <c r="L20" s="18" t="str">
        <f t="shared" si="16"/>
        <v/>
      </c>
      <c r="M20" s="17" t="str">
        <f t="shared" si="17"/>
        <v/>
      </c>
      <c r="N20" s="16" t="str">
        <f t="shared" si="18"/>
        <v/>
      </c>
      <c r="O20" s="18" t="str">
        <f t="shared" si="19"/>
        <v/>
      </c>
      <c r="P20" s="17" t="str">
        <f t="shared" si="20"/>
        <v/>
      </c>
      <c r="Q20" s="2" t="s">
        <v>31</v>
      </c>
      <c r="S20" s="15"/>
      <c r="T20" s="13"/>
      <c r="U20">
        <f t="shared" si="0"/>
        <v>0</v>
      </c>
      <c r="V20">
        <f t="shared" si="1"/>
        <v>0</v>
      </c>
      <c r="W20">
        <f t="shared" si="2"/>
        <v>0</v>
      </c>
      <c r="X20">
        <f t="shared" si="3"/>
        <v>0</v>
      </c>
      <c r="Y20">
        <f t="shared" si="4"/>
        <v>0</v>
      </c>
      <c r="Z20">
        <f t="shared" si="5"/>
        <v>0</v>
      </c>
      <c r="AA20">
        <f t="shared" si="6"/>
        <v>0</v>
      </c>
      <c r="AB20">
        <f t="shared" si="7"/>
        <v>0</v>
      </c>
      <c r="AC20">
        <f t="shared" si="8"/>
        <v>0</v>
      </c>
      <c r="AD20">
        <f t="shared" si="9"/>
        <v>0</v>
      </c>
    </row>
    <row r="21" spans="1:30" ht="24.75" customHeight="1" thickTop="1" thickBot="1" x14ac:dyDescent="0.2">
      <c r="A21" s="3"/>
      <c r="B21" s="48" t="s">
        <v>44</v>
      </c>
      <c r="C21" s="49"/>
      <c r="D21" s="49"/>
      <c r="E21" s="50"/>
      <c r="F21" s="16" t="str">
        <f t="shared" si="10"/>
        <v/>
      </c>
      <c r="G21" s="17" t="str">
        <f t="shared" si="11"/>
        <v/>
      </c>
      <c r="H21" s="16" t="str">
        <f t="shared" si="12"/>
        <v/>
      </c>
      <c r="I21" s="18" t="str">
        <f t="shared" si="13"/>
        <v/>
      </c>
      <c r="J21" s="17" t="str">
        <f t="shared" si="14"/>
        <v/>
      </c>
      <c r="K21" s="16" t="str">
        <f t="shared" si="15"/>
        <v/>
      </c>
      <c r="L21" s="18" t="str">
        <f t="shared" si="16"/>
        <v/>
      </c>
      <c r="M21" s="17" t="str">
        <f t="shared" si="17"/>
        <v/>
      </c>
      <c r="N21" s="16" t="str">
        <f t="shared" si="18"/>
        <v/>
      </c>
      <c r="O21" s="18" t="str">
        <f t="shared" si="19"/>
        <v/>
      </c>
      <c r="P21" s="17" t="str">
        <f t="shared" si="20"/>
        <v/>
      </c>
      <c r="Q21" s="2"/>
      <c r="S21" s="15"/>
      <c r="T21" s="13"/>
      <c r="U21">
        <f>INT(S21/1000000000)</f>
        <v>0</v>
      </c>
      <c r="V21">
        <f t="shared" si="1"/>
        <v>0</v>
      </c>
      <c r="W21">
        <f t="shared" si="2"/>
        <v>0</v>
      </c>
      <c r="X21">
        <f t="shared" si="3"/>
        <v>0</v>
      </c>
      <c r="Y21">
        <f t="shared" si="4"/>
        <v>0</v>
      </c>
      <c r="Z21">
        <f t="shared" si="5"/>
        <v>0</v>
      </c>
      <c r="AA21">
        <f t="shared" si="6"/>
        <v>0</v>
      </c>
      <c r="AB21">
        <f t="shared" si="7"/>
        <v>0</v>
      </c>
      <c r="AC21">
        <f t="shared" si="8"/>
        <v>0</v>
      </c>
      <c r="AD21">
        <f t="shared" si="9"/>
        <v>0</v>
      </c>
    </row>
    <row r="22" spans="1:30" ht="24.75" customHeight="1" thickTop="1" thickBot="1" x14ac:dyDescent="0.2">
      <c r="A22" s="3"/>
      <c r="B22" s="48" t="s">
        <v>33</v>
      </c>
      <c r="C22" s="49"/>
      <c r="D22" s="49"/>
      <c r="E22" s="50"/>
      <c r="F22" s="16" t="str">
        <f t="shared" si="10"/>
        <v/>
      </c>
      <c r="G22" s="17" t="str">
        <f t="shared" si="11"/>
        <v/>
      </c>
      <c r="H22" s="16" t="str">
        <f t="shared" si="12"/>
        <v/>
      </c>
      <c r="I22" s="18" t="str">
        <f t="shared" si="13"/>
        <v/>
      </c>
      <c r="J22" s="17" t="str">
        <f t="shared" si="14"/>
        <v/>
      </c>
      <c r="K22" s="16" t="str">
        <f t="shared" si="15"/>
        <v/>
      </c>
      <c r="L22" s="18" t="str">
        <f t="shared" si="16"/>
        <v/>
      </c>
      <c r="M22" s="17" t="str">
        <f t="shared" si="17"/>
        <v/>
      </c>
      <c r="N22" s="16" t="str">
        <f t="shared" si="18"/>
        <v/>
      </c>
      <c r="O22" s="18" t="str">
        <f t="shared" si="19"/>
        <v/>
      </c>
      <c r="P22" s="17" t="str">
        <f t="shared" si="20"/>
        <v/>
      </c>
      <c r="Q22" s="2"/>
      <c r="S22" s="25"/>
      <c r="T22" s="13"/>
      <c r="U22">
        <f t="shared" si="0"/>
        <v>0</v>
      </c>
      <c r="V22">
        <f t="shared" si="1"/>
        <v>0</v>
      </c>
      <c r="W22">
        <f t="shared" si="2"/>
        <v>0</v>
      </c>
      <c r="X22">
        <f t="shared" si="3"/>
        <v>0</v>
      </c>
      <c r="Y22">
        <f t="shared" si="4"/>
        <v>0</v>
      </c>
      <c r="Z22">
        <f t="shared" si="5"/>
        <v>0</v>
      </c>
      <c r="AA22">
        <f t="shared" si="6"/>
        <v>0</v>
      </c>
      <c r="AB22">
        <f t="shared" si="7"/>
        <v>0</v>
      </c>
      <c r="AC22">
        <f t="shared" si="8"/>
        <v>0</v>
      </c>
      <c r="AD22">
        <f t="shared" si="9"/>
        <v>0</v>
      </c>
    </row>
    <row r="23" spans="1:30" ht="24.75" customHeight="1" thickTop="1" thickBot="1" x14ac:dyDescent="0.2">
      <c r="A23" s="51" t="s">
        <v>38</v>
      </c>
      <c r="B23" s="49"/>
      <c r="C23" s="49"/>
      <c r="D23" s="49"/>
      <c r="E23" s="50"/>
      <c r="F23" s="16" t="str">
        <f>IF(999999999&gt;$S23,"",IF($S23&lt;9999999999,"￥",IF($S23&lt;10000000000,"",T23)))</f>
        <v/>
      </c>
      <c r="G23" s="17" t="str">
        <f>IF(99999999&gt;$S23,"",IF($S23&lt;999999999,"￥",IF($S23&lt;1000000000,"",U23)))</f>
        <v/>
      </c>
      <c r="H23" s="16" t="str">
        <f>IF(9999999&gt;$S23,"",IF($S23&lt;99999999,"￥",IF($S23&lt;100000000,"",V23)))</f>
        <v/>
      </c>
      <c r="I23" s="18" t="str">
        <f>IF(999999&gt;$S23,"",IF($S23&lt;9999999,"￥",IF($S23&lt;10000000,"",W23)))</f>
        <v/>
      </c>
      <c r="J23" s="17" t="str">
        <f>IF(99999&gt;$S23,"",IF($S23&lt;999999,"￥",IF($S23&lt;1000000,"",X23)))</f>
        <v/>
      </c>
      <c r="K23" s="16" t="str">
        <f>IF(9999&gt;$S23,"",IF($S23&lt;99999,"￥",IF($S23&lt;100000,"",Y23)))</f>
        <v/>
      </c>
      <c r="L23" s="18" t="str">
        <f>IF(999&gt;$S23,"",IF($S23&lt;9999,"￥",IF($S23&lt;10000,"",Z23)))</f>
        <v/>
      </c>
      <c r="M23" s="17" t="str">
        <f>IF(99&gt;$S23,"",IF($S23&lt;999,"￥",IF($S23&lt;1000,"",AA23)))</f>
        <v/>
      </c>
      <c r="N23" s="16" t="str">
        <f>IF(9&gt;$S23,"",IF($S23&lt;99,"￥",IF($S23&lt;100,"",AB23)))</f>
        <v/>
      </c>
      <c r="O23" s="18" t="str">
        <f>IF(1&gt;$S23,"",IF($S23&lt;9,"￥",IF($S23&lt;10,"",AC23)))</f>
        <v/>
      </c>
      <c r="P23" s="17" t="str">
        <f>IF(0&gt;=$S23,"",IF($S23&lt;1,"￥",IF($S23&lt;1,"",AD23)))</f>
        <v/>
      </c>
      <c r="Q23" s="2" t="s">
        <v>39</v>
      </c>
      <c r="S23" s="29">
        <f>S16+S19+S20</f>
        <v>0</v>
      </c>
      <c r="T23" s="13"/>
      <c r="U23">
        <f t="shared" ref="U23:U28" si="32">INT(S23/1000000000)</f>
        <v>0</v>
      </c>
      <c r="V23">
        <f t="shared" ref="V23:V28" si="33">INT((S23-U23*1000000000)/100000000)</f>
        <v>0</v>
      </c>
      <c r="W23">
        <f t="shared" ref="W23:W28" si="34">INT((S23-U23*1000000000-V23*100000000)/10000000)</f>
        <v>0</v>
      </c>
      <c r="X23">
        <f t="shared" ref="X23:X28" si="35">INT((S23-U23*1000000000-V23*100000000-W23*10000000)/1000000)</f>
        <v>0</v>
      </c>
      <c r="Y23">
        <f t="shared" ref="Y23:Y28" si="36">INT((S23-U23*1000000000-V23*100000000-W23*10000000-X23*1000000)/100000)</f>
        <v>0</v>
      </c>
      <c r="Z23">
        <f t="shared" ref="Z23:Z28" si="37">INT((S23-U23*1000000000-V23*100000000-W23*10000000-X23*1000000-Y23*100000)/10000)</f>
        <v>0</v>
      </c>
      <c r="AA23">
        <f t="shared" ref="AA23:AA28" si="38">INT((S23-U23*1000000000-V23*100000000-W23*10000000-X23*1000000-Y23*100000-Z23*10000)/1000)</f>
        <v>0</v>
      </c>
      <c r="AB23">
        <f t="shared" ref="AB23:AB28" si="39">INT((S23-U23*1000000000-V23*100000000-W23*10000000-X23*1000000-Y23*100000-Z23*10000-AA23*1000)/100)</f>
        <v>0</v>
      </c>
      <c r="AC23">
        <f t="shared" ref="AC23:AC28" si="40">INT((S23-U23*1000000000-V23*100000000-W23*10000000-X23*1000000-Y23*100000-Z23*10000-AA23*1000-AB23*100)/10)</f>
        <v>0</v>
      </c>
      <c r="AD23">
        <f t="shared" ref="AD23:AD28" si="41">INT((S23-U23*1000000000-V23*100000000-W23*10000000-X23*1000000-Y23*100000-Z23*10000-AA23*1000-AB23*100-AC23*10))</f>
        <v>0</v>
      </c>
    </row>
    <row r="24" spans="1:30" ht="24.75" customHeight="1" thickTop="1" thickBot="1" x14ac:dyDescent="0.2">
      <c r="A24" s="3"/>
      <c r="B24" s="52" t="s">
        <v>40</v>
      </c>
      <c r="C24" s="53"/>
      <c r="D24" s="53"/>
      <c r="E24" s="54"/>
      <c r="F24" s="16" t="str">
        <f>IF(999999999&gt;$S24,"",IF($S24&lt;9999999999,"￥",IF($S24&lt;10000000000,"",T24)))</f>
        <v/>
      </c>
      <c r="G24" s="17" t="str">
        <f>IF(99999999&gt;$S24,"",IF($S24&lt;999999999,"￥",IF($S24&lt;1000000000,"",U24)))</f>
        <v/>
      </c>
      <c r="H24" s="16" t="str">
        <f>IF(9999999&gt;$S24,"",IF($S24&lt;99999999,"￥",IF($S24&lt;100000000,"",V24)))</f>
        <v/>
      </c>
      <c r="I24" s="18" t="str">
        <f>IF(999999&gt;$S24,"",IF($S24&lt;9999999,"￥",IF($S24&lt;10000000,"",W24)))</f>
        <v/>
      </c>
      <c r="J24" s="17" t="str">
        <f>IF(99999&gt;$S24,"",IF($S24&lt;999999,"￥",IF($S24&lt;1000000,"",X24)))</f>
        <v/>
      </c>
      <c r="K24" s="16" t="str">
        <f>IF(9999&gt;$S24,"",IF($S24&lt;99999,"￥",IF($S24&lt;100000,"",Y24)))</f>
        <v/>
      </c>
      <c r="L24" s="18" t="str">
        <f>IF(999&gt;$S24,"",IF($S24&lt;9999,"￥",IF($S24&lt;10000,"",Z24)))</f>
        <v/>
      </c>
      <c r="M24" s="17" t="str">
        <f>IF(99&gt;$S24,"",IF($S24&lt;999,"￥",IF($S24&lt;1000,"",AA24)))</f>
        <v/>
      </c>
      <c r="N24" s="16" t="str">
        <f>IF(9&gt;$S24,"",IF($S24&lt;99,"￥",IF($S24&lt;100,"",AB24)))</f>
        <v/>
      </c>
      <c r="O24" s="18" t="str">
        <f>IF(1&gt;$S24,"",IF($S24&lt;9,"￥",IF($S24&lt;10,"",AC24)))</f>
        <v/>
      </c>
      <c r="P24" s="17" t="str">
        <f>IF(0&gt;=$S24,"",IF($S24&lt;1,"￥",IF($S24&lt;1,"",AD24)))</f>
        <v/>
      </c>
      <c r="Q24" s="2"/>
      <c r="S24" s="25"/>
      <c r="T24" s="13"/>
      <c r="U24">
        <f t="shared" si="32"/>
        <v>0</v>
      </c>
      <c r="V24">
        <f t="shared" si="33"/>
        <v>0</v>
      </c>
      <c r="W24">
        <f t="shared" si="34"/>
        <v>0</v>
      </c>
      <c r="X24">
        <f t="shared" si="35"/>
        <v>0</v>
      </c>
      <c r="Y24">
        <f t="shared" si="36"/>
        <v>0</v>
      </c>
      <c r="Z24">
        <f t="shared" si="37"/>
        <v>0</v>
      </c>
      <c r="AA24">
        <f t="shared" si="38"/>
        <v>0</v>
      </c>
      <c r="AB24">
        <f t="shared" si="39"/>
        <v>0</v>
      </c>
      <c r="AC24">
        <f t="shared" si="40"/>
        <v>0</v>
      </c>
      <c r="AD24">
        <f t="shared" si="41"/>
        <v>0</v>
      </c>
    </row>
    <row r="25" spans="1:30" ht="24.75" customHeight="1" thickTop="1" thickBot="1" x14ac:dyDescent="0.2">
      <c r="A25" s="51" t="s">
        <v>41</v>
      </c>
      <c r="B25" s="49"/>
      <c r="C25" s="49"/>
      <c r="D25" s="49"/>
      <c r="E25" s="50"/>
      <c r="F25" s="16" t="str">
        <f>IF(999999999&gt;$S25,"",IF($S25&lt;9999999999,"￥",IF($S25&lt;10000000000,"",T25)))</f>
        <v/>
      </c>
      <c r="G25" s="17" t="str">
        <f>IF(99999999&gt;$S25,"",IF($S25&lt;999999999,"￥",IF($S25&lt;1000000000,"",U25)))</f>
        <v/>
      </c>
      <c r="H25" s="16" t="str">
        <f>IF(9999999&gt;$S25,"",IF($S25&lt;99999999,"￥",IF($S25&lt;100000000,"",V25)))</f>
        <v/>
      </c>
      <c r="I25" s="18" t="str">
        <f>IF(999999&gt;$S25,"",IF($S25&lt;9999999,"￥",IF($S25&lt;10000000,"",W25)))</f>
        <v/>
      </c>
      <c r="J25" s="17" t="str">
        <f>IF(99999&gt;$S25,"",IF($S25&lt;999999,"￥",IF($S25&lt;1000000,"",X25)))</f>
        <v/>
      </c>
      <c r="K25" s="16" t="str">
        <f>IF(9999&gt;$S25,"",IF($S25&lt;99999,"￥",IF($S25&lt;100000,"",Y25)))</f>
        <v/>
      </c>
      <c r="L25" s="18" t="str">
        <f>IF(999&gt;$S25,"",IF($S25&lt;9999,"￥",IF($S25&lt;10000,"",Z25)))</f>
        <v/>
      </c>
      <c r="M25" s="17" t="str">
        <f>IF(99&gt;$S25,"",IF($S25&lt;999,"￥",IF($S25&lt;1000,"",AA25)))</f>
        <v/>
      </c>
      <c r="N25" s="16" t="str">
        <f>IF(9&gt;$S25,"",IF($S25&lt;99,"￥",IF($S25&lt;100,"",AB25)))</f>
        <v/>
      </c>
      <c r="O25" s="18" t="str">
        <f>IF(1&gt;$S25,"",IF($S25&lt;9,"￥",IF($S25&lt;10,"",AC25)))</f>
        <v/>
      </c>
      <c r="P25" s="17" t="str">
        <f>IF(0&gt;=$S25,"",IF($S25&lt;1,"￥",IF($S25&lt;1,"",AD25)))</f>
        <v/>
      </c>
      <c r="Q25" s="2" t="s">
        <v>42</v>
      </c>
      <c r="S25" s="15"/>
      <c r="T25" s="13"/>
      <c r="U25">
        <f t="shared" si="32"/>
        <v>0</v>
      </c>
      <c r="V25">
        <f t="shared" si="33"/>
        <v>0</v>
      </c>
      <c r="W25">
        <f t="shared" si="34"/>
        <v>0</v>
      </c>
      <c r="X25">
        <f t="shared" si="35"/>
        <v>0</v>
      </c>
      <c r="Y25">
        <f t="shared" si="36"/>
        <v>0</v>
      </c>
      <c r="Z25">
        <f t="shared" si="37"/>
        <v>0</v>
      </c>
      <c r="AA25">
        <f t="shared" si="38"/>
        <v>0</v>
      </c>
      <c r="AB25">
        <f t="shared" si="39"/>
        <v>0</v>
      </c>
      <c r="AC25">
        <f t="shared" si="40"/>
        <v>0</v>
      </c>
      <c r="AD25">
        <f t="shared" si="41"/>
        <v>0</v>
      </c>
    </row>
    <row r="26" spans="1:30" ht="24.75" customHeight="1" thickTop="1" thickBot="1" x14ac:dyDescent="0.2">
      <c r="A26" s="51" t="s">
        <v>34</v>
      </c>
      <c r="B26" s="49"/>
      <c r="C26" s="49"/>
      <c r="D26" s="49"/>
      <c r="E26" s="50"/>
      <c r="F26" s="16" t="str">
        <f>IF(999999999&gt;$S26,"",IF($S26&lt;9999999999,"￥",IF($S26&lt;10000000000,"",T26)))</f>
        <v/>
      </c>
      <c r="G26" s="17" t="str">
        <f>IF(99999999&gt;$S26,"",IF($S26&lt;999999999,"￥",IF($S26&lt;1000000000,"",U26)))</f>
        <v/>
      </c>
      <c r="H26" s="16" t="str">
        <f>IF(9999999&gt;$S26,"",IF($S26&lt;99999999,"￥",IF($S26&lt;100000000,"",V26)))</f>
        <v/>
      </c>
      <c r="I26" s="18" t="str">
        <f>IF(999999&gt;$S26,"",IF($S26&lt;9999999,"￥",IF($S26&lt;10000000,"",W26)))</f>
        <v/>
      </c>
      <c r="J26" s="17" t="str">
        <f>IF(99999&gt;$S26,"",IF($S26&lt;999999,"￥",IF($S26&lt;1000000,"",X26)))</f>
        <v/>
      </c>
      <c r="K26" s="16" t="str">
        <f>IF(9999&gt;$S26,"",IF($S26&lt;99999,"￥",IF($S26&lt;100000,"",Y26)))</f>
        <v/>
      </c>
      <c r="L26" s="18" t="str">
        <f>IF(999&gt;$S26,"",IF($S26&lt;9999,"￥",IF($S26&lt;10000,"",Z26)))</f>
        <v/>
      </c>
      <c r="M26" s="17" t="str">
        <f>IF(99&gt;$S26,"",IF($S26&lt;999,"￥",IF($S26&lt;1000,"",AA26)))</f>
        <v/>
      </c>
      <c r="N26" s="16" t="str">
        <f>IF(9&gt;$S26,"",IF($S26&lt;99,"￥",IF($S26&lt;100,"",AB26)))</f>
        <v/>
      </c>
      <c r="O26" s="18" t="str">
        <f>IF(1&gt;$S26,"",IF($S26&lt;9,"￥",IF($S26&lt;10,"",AC26)))</f>
        <v/>
      </c>
      <c r="P26" s="17" t="str">
        <f>IF(0&gt;=$S26,"",IF($S26&lt;1,"￥",IF($S26&lt;1,"",AD26)))</f>
        <v/>
      </c>
      <c r="Q26" s="2" t="s">
        <v>43</v>
      </c>
      <c r="S26" s="31">
        <f>S23+S25</f>
        <v>0</v>
      </c>
      <c r="T26" s="13"/>
      <c r="U26">
        <f t="shared" si="32"/>
        <v>0</v>
      </c>
      <c r="V26">
        <f t="shared" si="33"/>
        <v>0</v>
      </c>
      <c r="W26">
        <f t="shared" si="34"/>
        <v>0</v>
      </c>
      <c r="X26">
        <f t="shared" si="35"/>
        <v>0</v>
      </c>
      <c r="Y26">
        <f t="shared" si="36"/>
        <v>0</v>
      </c>
      <c r="Z26">
        <f t="shared" si="37"/>
        <v>0</v>
      </c>
      <c r="AA26">
        <f t="shared" si="38"/>
        <v>0</v>
      </c>
      <c r="AB26">
        <f t="shared" si="39"/>
        <v>0</v>
      </c>
      <c r="AC26">
        <f t="shared" si="40"/>
        <v>0</v>
      </c>
      <c r="AD26">
        <f t="shared" si="41"/>
        <v>0</v>
      </c>
    </row>
    <row r="27" spans="1:30" ht="4.5" customHeight="1" thickTop="1" x14ac:dyDescent="0.15">
      <c r="A27" s="45"/>
      <c r="B27" s="46"/>
      <c r="C27" s="46"/>
      <c r="D27" s="46"/>
      <c r="E27" s="47"/>
      <c r="F27" s="19"/>
      <c r="G27" s="5"/>
      <c r="H27" s="3"/>
      <c r="I27" s="4"/>
      <c r="J27" s="5"/>
      <c r="K27" s="7"/>
      <c r="L27" s="4"/>
      <c r="M27" s="6"/>
      <c r="N27" s="3"/>
      <c r="O27" s="4"/>
      <c r="P27" s="5"/>
      <c r="Q27" s="2"/>
      <c r="S27" s="32"/>
      <c r="T27" s="13"/>
      <c r="U27">
        <f t="shared" si="32"/>
        <v>0</v>
      </c>
      <c r="V27">
        <f t="shared" si="33"/>
        <v>0</v>
      </c>
      <c r="W27">
        <f t="shared" si="34"/>
        <v>0</v>
      </c>
      <c r="X27">
        <f t="shared" si="35"/>
        <v>0</v>
      </c>
      <c r="Y27">
        <f t="shared" si="36"/>
        <v>0</v>
      </c>
      <c r="Z27">
        <f t="shared" si="37"/>
        <v>0</v>
      </c>
      <c r="AA27">
        <f t="shared" si="38"/>
        <v>0</v>
      </c>
      <c r="AB27">
        <f t="shared" si="39"/>
        <v>0</v>
      </c>
      <c r="AC27">
        <f t="shared" si="40"/>
        <v>0</v>
      </c>
      <c r="AD27">
        <f t="shared" si="41"/>
        <v>0</v>
      </c>
    </row>
    <row r="28" spans="1:30" ht="30" customHeight="1" x14ac:dyDescent="0.15">
      <c r="A28" s="42" t="s">
        <v>16</v>
      </c>
      <c r="B28" s="43"/>
      <c r="C28" s="43"/>
      <c r="D28" s="43"/>
      <c r="E28" s="44"/>
      <c r="F28" s="16" t="str">
        <f>IF(999999999&gt;$S28,"",IF($S28&lt;9999999999,"￥",IF($S28&lt;10000000000,"",T28)))</f>
        <v/>
      </c>
      <c r="G28" s="17" t="str">
        <f>IF(99999999&gt;$S28,"",IF($S28&lt;999999999,"￥",IF($S28&lt;1000000000,"",U28)))</f>
        <v/>
      </c>
      <c r="H28" s="16" t="str">
        <f>IF(9999999&gt;$S28,"",IF($S28&lt;99999999,"￥",IF($S28&lt;100000000,"",V28)))</f>
        <v/>
      </c>
      <c r="I28" s="18" t="str">
        <f>IF(999999&gt;$S28,"",IF($S28&lt;9999999,"￥",IF($S28&lt;10000000,"",W28)))</f>
        <v/>
      </c>
      <c r="J28" s="17" t="str">
        <f>IF(99999&gt;$S28,"",IF($S28&lt;999999,"￥",IF($S28&lt;1000000,"",X28)))</f>
        <v/>
      </c>
      <c r="K28" s="16" t="str">
        <f>IF(9999&gt;$S28,"",IF($S28&lt;99999,"￥",IF($S28&lt;100000,"",Y28)))</f>
        <v/>
      </c>
      <c r="L28" s="18" t="str">
        <f>IF(999&gt;$S28,"",IF($S28&lt;9999,"￥",IF($S28&lt;10000,"",Z28)))</f>
        <v/>
      </c>
      <c r="M28" s="17" t="str">
        <f>IF(99&gt;$S28,"",IF($S28&lt;999,"￥",IF($S28&lt;1000,"",AA28)))</f>
        <v/>
      </c>
      <c r="N28" s="16" t="str">
        <f>IF(9&gt;$S28,"",IF($S28&lt;99,"￥",IF($S28&lt;100,"",AB28)))</f>
        <v/>
      </c>
      <c r="O28" s="18" t="str">
        <f>IF(1&gt;$S28,"",IF($S28&lt;9,"￥",IF($S28&lt;10,"",AC28)))</f>
        <v/>
      </c>
      <c r="P28" s="17" t="str">
        <f>IF(0&gt;=$S28,"",IF($S28&lt;1,"￥",IF($S28&lt;1,"",AD28)))</f>
        <v/>
      </c>
      <c r="Q28" s="2" t="s">
        <v>34</v>
      </c>
      <c r="S28" s="32">
        <f>S26</f>
        <v>0</v>
      </c>
      <c r="T28" s="13"/>
      <c r="U28">
        <f t="shared" si="32"/>
        <v>0</v>
      </c>
      <c r="V28">
        <f t="shared" si="33"/>
        <v>0</v>
      </c>
      <c r="W28">
        <f t="shared" si="34"/>
        <v>0</v>
      </c>
      <c r="X28">
        <f t="shared" si="35"/>
        <v>0</v>
      </c>
      <c r="Y28">
        <f t="shared" si="36"/>
        <v>0</v>
      </c>
      <c r="Z28">
        <f t="shared" si="37"/>
        <v>0</v>
      </c>
      <c r="AA28">
        <f t="shared" si="38"/>
        <v>0</v>
      </c>
      <c r="AB28">
        <f t="shared" si="39"/>
        <v>0</v>
      </c>
      <c r="AC28">
        <f t="shared" si="40"/>
        <v>0</v>
      </c>
      <c r="AD28">
        <f t="shared" si="41"/>
        <v>0</v>
      </c>
    </row>
    <row r="29" spans="1:30" ht="4.5" customHeight="1" x14ac:dyDescent="0.15">
      <c r="A29" s="45"/>
      <c r="B29" s="46"/>
      <c r="C29" s="46"/>
      <c r="D29" s="46"/>
      <c r="E29" s="47"/>
      <c r="F29" s="19"/>
      <c r="G29" s="5"/>
      <c r="H29" s="3"/>
      <c r="I29" s="4"/>
      <c r="J29" s="5"/>
      <c r="K29" s="7"/>
      <c r="L29" s="4"/>
      <c r="M29" s="6"/>
      <c r="N29" s="3"/>
      <c r="O29" s="4"/>
      <c r="P29" s="5"/>
      <c r="Q29" s="2"/>
      <c r="T29" s="13"/>
      <c r="U29">
        <f t="shared" si="0"/>
        <v>0</v>
      </c>
      <c r="V29">
        <f t="shared" si="1"/>
        <v>0</v>
      </c>
      <c r="W29">
        <f t="shared" si="2"/>
        <v>0</v>
      </c>
      <c r="X29">
        <f t="shared" si="3"/>
        <v>0</v>
      </c>
      <c r="Y29">
        <f t="shared" si="4"/>
        <v>0</v>
      </c>
      <c r="Z29">
        <f t="shared" si="5"/>
        <v>0</v>
      </c>
      <c r="AA29">
        <f t="shared" si="6"/>
        <v>0</v>
      </c>
      <c r="AB29">
        <f t="shared" si="7"/>
        <v>0</v>
      </c>
      <c r="AC29">
        <f t="shared" si="8"/>
        <v>0</v>
      </c>
      <c r="AD29">
        <f t="shared" si="9"/>
        <v>0</v>
      </c>
    </row>
    <row r="30" spans="1:30" ht="27" customHeight="1" x14ac:dyDescent="0.15">
      <c r="A30" s="64" t="s">
        <v>19</v>
      </c>
      <c r="B30" s="63"/>
      <c r="C30" s="55" t="s">
        <v>13</v>
      </c>
      <c r="D30" s="55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8"/>
    </row>
    <row r="31" spans="1:30" ht="27" customHeight="1" x14ac:dyDescent="0.15">
      <c r="A31" s="64"/>
      <c r="B31" s="63"/>
      <c r="C31" s="55" t="s">
        <v>11</v>
      </c>
      <c r="D31" s="55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8"/>
    </row>
    <row r="32" spans="1:30" ht="27" customHeight="1" x14ac:dyDescent="0.15">
      <c r="A32" s="64"/>
      <c r="B32" s="63"/>
      <c r="C32" s="55" t="s">
        <v>12</v>
      </c>
      <c r="D32" s="55"/>
      <c r="E32" s="69"/>
      <c r="F32" s="69"/>
      <c r="G32" s="69"/>
      <c r="H32" s="69"/>
      <c r="I32" s="69"/>
      <c r="J32" s="69"/>
      <c r="K32" s="69"/>
      <c r="L32" s="69"/>
      <c r="M32" s="69"/>
      <c r="N32" s="69"/>
      <c r="P32" s="65" t="s">
        <v>9</v>
      </c>
      <c r="Q32" s="20"/>
    </row>
    <row r="33" spans="1:17" ht="27" customHeight="1" x14ac:dyDescent="0.15">
      <c r="A33" s="21"/>
      <c r="B33" s="14"/>
      <c r="C33" s="63" t="s">
        <v>15</v>
      </c>
      <c r="D33" s="63"/>
      <c r="E33" s="69"/>
      <c r="F33" s="69"/>
      <c r="G33" s="69"/>
      <c r="H33" s="69"/>
      <c r="I33" s="69"/>
      <c r="J33" s="69"/>
      <c r="K33" s="69"/>
      <c r="L33" s="69"/>
      <c r="M33" s="69"/>
      <c r="N33" s="69"/>
      <c r="P33" s="65"/>
      <c r="Q33" s="20"/>
    </row>
    <row r="34" spans="1:17" ht="34.5" customHeight="1" x14ac:dyDescent="0.15">
      <c r="A34" s="61" t="s">
        <v>17</v>
      </c>
      <c r="B34" s="62"/>
      <c r="C34" s="62"/>
      <c r="D34" s="62"/>
      <c r="E34" s="70" t="s">
        <v>54</v>
      </c>
      <c r="F34" s="70"/>
      <c r="G34" s="70"/>
      <c r="H34" s="70"/>
      <c r="I34" s="22"/>
      <c r="J34" s="66" t="s">
        <v>10</v>
      </c>
      <c r="K34" s="66"/>
      <c r="L34" s="23"/>
      <c r="M34" s="23"/>
      <c r="N34" s="23"/>
      <c r="O34" s="23"/>
      <c r="P34" s="23"/>
      <c r="Q34" s="24"/>
    </row>
  </sheetData>
  <mergeCells count="44">
    <mergeCell ref="P32:P33"/>
    <mergeCell ref="J34:K34"/>
    <mergeCell ref="E30:Q30"/>
    <mergeCell ref="E31:Q31"/>
    <mergeCell ref="E32:N32"/>
    <mergeCell ref="E33:N33"/>
    <mergeCell ref="E34:H34"/>
    <mergeCell ref="A34:D34"/>
    <mergeCell ref="C33:D33"/>
    <mergeCell ref="C32:D32"/>
    <mergeCell ref="A29:E29"/>
    <mergeCell ref="C30:D30"/>
    <mergeCell ref="A30:B32"/>
    <mergeCell ref="A20:E20"/>
    <mergeCell ref="A25:E25"/>
    <mergeCell ref="A26:E26"/>
    <mergeCell ref="C31:D31"/>
    <mergeCell ref="A3:C3"/>
    <mergeCell ref="A4:C4"/>
    <mergeCell ref="D3:Q3"/>
    <mergeCell ref="D4:Q4"/>
    <mergeCell ref="Q5:Q6"/>
    <mergeCell ref="F5:P5"/>
    <mergeCell ref="B8:E8"/>
    <mergeCell ref="B22:E22"/>
    <mergeCell ref="B12:E12"/>
    <mergeCell ref="B13:E13"/>
    <mergeCell ref="B14:E14"/>
    <mergeCell ref="A2:Q2"/>
    <mergeCell ref="A5:E5"/>
    <mergeCell ref="A6:D6"/>
    <mergeCell ref="A28:E28"/>
    <mergeCell ref="A27:E27"/>
    <mergeCell ref="B9:E9"/>
    <mergeCell ref="B10:E10"/>
    <mergeCell ref="B11:E11"/>
    <mergeCell ref="A16:E16"/>
    <mergeCell ref="B17:E17"/>
    <mergeCell ref="B18:E18"/>
    <mergeCell ref="B15:E15"/>
    <mergeCell ref="A23:E23"/>
    <mergeCell ref="B24:E24"/>
    <mergeCell ref="A19:E19"/>
    <mergeCell ref="B21:E21"/>
  </mergeCells>
  <phoneticPr fontId="1"/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34014822DFB5148AB7B4C9F46112BAC" ma:contentTypeVersion="15" ma:contentTypeDescription="新しいドキュメントを作成します。" ma:contentTypeScope="" ma:versionID="6407e97a4c71b9b4791c93aedfbbb344">
  <xsd:schema xmlns:xsd="http://www.w3.org/2001/XMLSchema" xmlns:xs="http://www.w3.org/2001/XMLSchema" xmlns:p="http://schemas.microsoft.com/office/2006/metadata/properties" xmlns:ns2="f13f28e0-b21b-403e-ab17-68fd7fb430dc" xmlns:ns3="7e408fee-ffed-4585-bd51-a5a21b6506b9" targetNamespace="http://schemas.microsoft.com/office/2006/metadata/properties" ma:root="true" ma:fieldsID="07f8e34514b6d151ad3dab5e2c48e6f5" ns2:_="" ns3:_="">
    <xsd:import namespace="f13f28e0-b21b-403e-ab17-68fd7fb430dc"/>
    <xsd:import namespace="7e408fee-ffed-4585-bd51-a5a21b6506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3f28e0-b21b-403e-ab17-68fd7fb430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f212cc-3afa-4c3c-bbd7-975c581f08b4}" ma:internalName="TaxCatchAll" ma:showField="CatchAllData" ma:web="f13f28e0-b21b-403e-ab17-68fd7fb430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08fee-ffed-4585-bd51-a5a21b6506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9d4a9080-d7e5-4685-be7f-177cae006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408fee-ffed-4585-bd51-a5a21b6506b9">
      <Terms xmlns="http://schemas.microsoft.com/office/infopath/2007/PartnerControls"/>
    </lcf76f155ced4ddcb4097134ff3c332f>
    <TaxCatchAll xmlns="f13f28e0-b21b-403e-ab17-68fd7fb430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FB3A10-C084-48DB-8923-A6150562F6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3f28e0-b21b-403e-ab17-68fd7fb430dc"/>
    <ds:schemaRef ds:uri="7e408fee-ffed-4585-bd51-a5a21b6506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8352D7-108A-4DCF-9D6A-59CDEF3DAF03}">
  <ds:schemaRefs>
    <ds:schemaRef ds:uri="http://schemas.microsoft.com/office/2006/metadata/properties"/>
    <ds:schemaRef ds:uri="http://schemas.microsoft.com/office/infopath/2007/PartnerControls"/>
    <ds:schemaRef ds:uri="7e408fee-ffed-4585-bd51-a5a21b6506b9"/>
    <ds:schemaRef ds:uri="f13f28e0-b21b-403e-ab17-68fd7fb430dc"/>
  </ds:schemaRefs>
</ds:datastoreItem>
</file>

<file path=customXml/itemProps3.xml><?xml version="1.0" encoding="utf-8"?>
<ds:datastoreItem xmlns:ds="http://schemas.openxmlformats.org/officeDocument/2006/customXml" ds:itemID="{09E8E8C7-8039-4640-B499-B0AB6491C7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入札内訳書</vt:lpstr>
      <vt:lpstr>入札内訳書!Print_Area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谷山 貴慶</dc:creator>
  <cp:lastModifiedBy>清水 佑樹 (Shimizu Yuki)</cp:lastModifiedBy>
  <cp:lastPrinted>2026-04-01T12:27:33Z</cp:lastPrinted>
  <dcterms:created xsi:type="dcterms:W3CDTF">2015-06-23T23:38:57Z</dcterms:created>
  <dcterms:modified xsi:type="dcterms:W3CDTF">2026-06-03T02:22:15Z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0x010100834014822DFB5148AB7B4C9F46112BAC</vt:lpwstr>
  </property>
</Properties>
</file>