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2F16A03A-A456-4426-9D28-37DB9C78BF49}" xr6:coauthVersionLast="47" xr6:coauthVersionMax="47" xr10:uidLastSave="{00000000-0000-0000-0000-000000000000}"/>
  <workbookProtection workbookAlgorithmName="SHA-512" workbookHashValue="c54BtGwXZJwipGX1RGSCyITcB/E9d3tZaT6yJvgUq1+AN40pywk/ZBPsAVprSHdz1cI57DnpyWykQThjk7wnaA==" workbookSaltValue="QPKx0h7YkRywbZw6W+lWqw==" workbookSpinCount="100000" lockStructure="1"/>
  <bookViews>
    <workbookView xWindow="-120" yWindow="-120" windowWidth="29040" windowHeight="15720" xr2:uid="{00000000-000D-0000-FFFF-FFFF00000000}"/>
  </bookViews>
  <sheets>
    <sheet name="入力シート" sheetId="1" r:id="rId1"/>
    <sheet name="役員情報入力シート" sheetId="3" r:id="rId2"/>
    <sheet name="settings" sheetId="2" state="hidden" r:id="rId3"/>
  </sheets>
  <definedNames>
    <definedName name="_xlnm.Print_Titles" localSheetId="0">入力シート!$1:$1</definedName>
    <definedName name="_xlnm.Print_Titles" localSheetId="1">役員情報入力シート!$8:$8</definedName>
    <definedName name="希望">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 l="1"/>
  <c r="A10" i="3"/>
  <c r="A11" i="3"/>
  <c r="A12" i="3"/>
  <c r="A289" i="1" s="1"/>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J177" i="1"/>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H8" i="3"/>
  <c r="J192" i="1" l="1"/>
  <c r="J194" i="1" l="1"/>
  <c r="E234" i="1"/>
  <c r="I220" i="1" l="1"/>
  <c r="I239" i="1"/>
  <c r="I214" i="1" l="1"/>
  <c r="I203" i="1"/>
  <c r="D114" i="1"/>
  <c r="D116" i="1" s="1"/>
  <c r="D118" i="1" s="1"/>
  <c r="D120" i="1" s="1"/>
  <c r="D122" i="1" s="1"/>
  <c r="D124" i="1" s="1"/>
  <c r="D126" i="1" s="1"/>
  <c r="J198" i="1" l="1"/>
  <c r="J196" i="1"/>
  <c r="A2" i="2" l="1"/>
  <c r="A1" i="2"/>
</calcChain>
</file>

<file path=xl/sharedStrings.xml><?xml version="1.0" encoding="utf-8"?>
<sst xmlns="http://schemas.openxmlformats.org/spreadsheetml/2006/main" count="260" uniqueCount="191">
  <si>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</si>
  <si>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</si>
  <si>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</si>
  <si>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</si>
  <si>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</si>
  <si>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</si>
  <si>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</si>
  <si>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</si>
  <si>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</si>
  <si>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</si>
  <si>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</si>
  <si>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</si>
  <si>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</si>
  <si>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</si>
  <si>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</si>
  <si>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</si>
  <si>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</si>
  <si>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</si>
  <si>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</si>
  <si>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</si>
  <si>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</si>
  <si>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</si>
  <si>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</si>
  <si>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</si>
  <si>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</si>
  <si>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</si>
  <si>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</si>
  <si>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</si>
  <si>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</si>
  <si>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</si>
  <si>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</si>
  <si>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</si>
  <si>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</si>
  <si>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</si>
  <si>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</si>
  <si>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</si>
  <si>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</si>
  <si>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</si>
  <si>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</si>
  <si>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</si>
  <si>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</si>
  <si>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</si>
  <si>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</si>
  <si>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その他</t>
  </si>
  <si>
    <t>希望</t>
    <rPh sb="0" eb="2">
      <t>キボウ</t>
    </rPh>
    <phoneticPr fontId="5"/>
  </si>
  <si>
    <t>営業品目</t>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</si>
  <si>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</si>
  <si>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</si>
  <si>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</si>
  <si>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</si>
  <si>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</si>
  <si>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</si>
  <si>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</si>
  <si>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</si>
  <si>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</si>
  <si>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</si>
  <si>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</si>
  <si>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</si>
  <si>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</si>
  <si>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</si>
  <si>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</si>
  <si>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</si>
  <si>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</si>
  <si>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</si>
  <si>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</si>
  <si>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</si>
  <si>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</si>
  <si>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</si>
  <si>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</si>
  <si>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</si>
  <si>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</si>
  <si>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</si>
  <si>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</si>
  <si>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</si>
  <si>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</si>
  <si>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</si>
  <si>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</si>
  <si>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</si>
  <si>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</si>
  <si>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</si>
  <si>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</si>
  <si>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</si>
  <si>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</si>
  <si>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</si>
  <si>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</si>
  <si>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</si>
  <si>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</si>
  <si>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</si>
  <si>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</si>
  <si>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</si>
  <si>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</si>
  <si>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</si>
  <si>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</si>
  <si>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</si>
  <si>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</si>
  <si>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</si>
  <si>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</si>
  <si>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</si>
  <si>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</si>
  <si>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</si>
  <si>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</si>
  <si>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</si>
  <si>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</si>
  <si>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</si>
  <si>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</si>
  <si>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</si>
  <si>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</si>
  <si>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</si>
  <si>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</si>
  <si>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</si>
  <si>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</si>
  <si>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</si>
  <si>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</si>
  <si>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</si>
  <si>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</si>
  <si>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</si>
  <si>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</si>
  <si>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串間市 一般競争(指名競争)参加資格審査申請書【物品等】</t>
    <rPh sb="0" eb="3">
      <t>クシマシ</t>
    </rPh>
    <rPh sb="4" eb="6">
      <t>イッパン</t>
    </rPh>
    <rPh sb="6" eb="8">
      <t>キョウソウ</t>
    </rPh>
    <rPh sb="9" eb="11">
      <t>シメイ</t>
    </rPh>
    <rPh sb="11" eb="13">
      <t>キョウソウ</t>
    </rPh>
    <rPh sb="24" eb="26">
      <t>ブッピン</t>
    </rPh>
    <rPh sb="26" eb="27">
      <t>トウ</t>
    </rPh>
    <phoneticPr fontId="5"/>
  </si>
  <si>
    <t>役員情報</t>
    <rPh sb="0" eb="2">
      <t>ヤクイン</t>
    </rPh>
    <rPh sb="2" eb="4">
      <t>ジョウホウ</t>
    </rPh>
    <phoneticPr fontId="5"/>
  </si>
  <si>
    <t>役員</t>
  </si>
  <si>
    <t>登記された役員および、委任先営業所の役員を入力してください。役員が複数になる場合は、行をあけずに入力してください。</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</si>
  <si>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</si>
  <si>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r>
      <t xml:space="preserve">役職 </t>
    </r>
    <r>
      <rPr>
        <sz val="11"/>
        <color rgb="FFFF0000"/>
        <rFont val="ＭＳ ゴシック"/>
        <family val="3"/>
        <charset val="128"/>
      </rPr>
      <t>*1</t>
    </r>
    <rPh sb="0" eb="2">
      <t>ヤクショク</t>
    </rPh>
    <phoneticPr fontId="5"/>
  </si>
  <si>
    <r>
      <t xml:space="preserve">氏名 </t>
    </r>
    <r>
      <rPr>
        <sz val="11"/>
        <color rgb="FFFF0000"/>
        <rFont val="ＭＳ ゴシック"/>
        <family val="3"/>
        <charset val="128"/>
      </rPr>
      <t>*2</t>
    </r>
    <rPh sb="0" eb="2">
      <t>シメイ</t>
    </rPh>
    <phoneticPr fontId="5"/>
  </si>
  <si>
    <r>
      <t xml:space="preserve">フリガナ </t>
    </r>
    <r>
      <rPr>
        <sz val="11"/>
        <color rgb="FFFF0000"/>
        <rFont val="ＭＳ ゴシック"/>
        <family val="3"/>
        <charset val="128"/>
      </rPr>
      <t>*3</t>
    </r>
    <phoneticPr fontId="5"/>
  </si>
  <si>
    <r>
      <t xml:space="preserve">性別
</t>
    </r>
    <r>
      <rPr>
        <sz val="11"/>
        <color rgb="FFFF0000"/>
        <rFont val="ＭＳ ゴシック"/>
        <family val="3"/>
        <charset val="128"/>
      </rPr>
      <t>*4</t>
    </r>
    <rPh sb="0" eb="2">
      <t>セイベツ</t>
    </rPh>
    <phoneticPr fontId="5"/>
  </si>
  <si>
    <r>
      <t xml:space="preserve">常勤・非常勤
</t>
    </r>
    <r>
      <rPr>
        <sz val="11"/>
        <color rgb="FFFF0000"/>
        <rFont val="ＭＳ ゴシック"/>
        <family val="3"/>
        <charset val="128"/>
      </rPr>
      <t>*4</t>
    </r>
    <rPh sb="0" eb="2">
      <t>ジョウキン</t>
    </rPh>
    <rPh sb="3" eb="6">
      <t>ヒジョウキン</t>
    </rPh>
    <phoneticPr fontId="5"/>
  </si>
  <si>
    <t>住所</t>
    <rPh sb="0" eb="2">
      <t>ジュウショ</t>
    </rPh>
    <phoneticPr fontId="5"/>
  </si>
  <si>
    <t>備考</t>
    <rPh sb="0" eb="2">
      <t>ビコウ</t>
    </rPh>
    <phoneticPr fontId="5"/>
  </si>
  <si>
    <t>例)カブシキガイシャスズキグミ　キュウシュウエイギョウショ
正式名称を全角カタカナで入力してください。支店・営業所名は、１文字空けて入力してください。</t>
    <phoneticPr fontId="5"/>
  </si>
  <si>
    <t>例)株式会社鈴木組　九州営業所
正式名称で入力してください。支店・営業所名は、１文字空けて入力してください。</t>
    <rPh sb="10" eb="12">
      <t>キュウシュウ</t>
    </rPh>
    <rPh sb="12" eb="14">
      <t>エイギョウ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</si>
  <si>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事務用品/事務機器</t>
  </si>
  <si>
    <t>事務用品類</t>
    <rPh sb="0" eb="2">
      <t>ジム</t>
    </rPh>
    <rPh sb="2" eb="4">
      <t>ヨウヒン</t>
    </rPh>
    <rPh sb="4" eb="5">
      <t>ルイ</t>
    </rPh>
    <phoneticPr fontId="2"/>
  </si>
  <si>
    <t>事務機器類</t>
    <rPh sb="0" eb="2">
      <t>ジム</t>
    </rPh>
    <rPh sb="2" eb="4">
      <t>キキ</t>
    </rPh>
    <rPh sb="4" eb="5">
      <t>ルイ</t>
    </rPh>
    <phoneticPr fontId="2"/>
  </si>
  <si>
    <t>文具類</t>
  </si>
  <si>
    <t>用紙類</t>
  </si>
  <si>
    <t>生活用品類</t>
    <rPh sb="0" eb="2">
      <t>セイカツ</t>
    </rPh>
    <rPh sb="2" eb="4">
      <t>ヨウヒン</t>
    </rPh>
    <rPh sb="4" eb="5">
      <t>ルイ</t>
    </rPh>
    <phoneticPr fontId="2"/>
  </si>
  <si>
    <t>ＯＡ機器類</t>
  </si>
  <si>
    <t>記念品</t>
  </si>
  <si>
    <t>印刷物</t>
  </si>
  <si>
    <t>印章</t>
  </si>
  <si>
    <t>看板類【設置工事を除く。】</t>
  </si>
  <si>
    <t>旗、染物、懸垂幕</t>
    <rPh sb="0" eb="1">
      <t>ハタ</t>
    </rPh>
    <rPh sb="2" eb="4">
      <t>ソメモノ</t>
    </rPh>
    <rPh sb="5" eb="7">
      <t>ケンスイ</t>
    </rPh>
    <rPh sb="7" eb="8">
      <t>マク</t>
    </rPh>
    <phoneticPr fontId="2"/>
  </si>
  <si>
    <t>看板等</t>
    <rPh sb="0" eb="2">
      <t>カンバン</t>
    </rPh>
    <rPh sb="2" eb="3">
      <t>ナド</t>
    </rPh>
    <phoneticPr fontId="2"/>
  </si>
  <si>
    <t>電化製品類</t>
  </si>
  <si>
    <t>通信機器</t>
  </si>
  <si>
    <t>通信機器類</t>
    <rPh sb="0" eb="2">
      <t>ツウシン</t>
    </rPh>
    <rPh sb="2" eb="4">
      <t>キキ</t>
    </rPh>
    <rPh sb="4" eb="5">
      <t>ルイ</t>
    </rPh>
    <phoneticPr fontId="2"/>
  </si>
  <si>
    <t>医療・介護用機器</t>
  </si>
  <si>
    <t>消防・防災関連用品・資機材</t>
  </si>
  <si>
    <t>厨房用品・資機材</t>
  </si>
  <si>
    <t>スポーツ用品</t>
  </si>
  <si>
    <t>農業・土木/建設機械器具・資機材類</t>
  </si>
  <si>
    <t>農業・土木/建設機械器具類</t>
  </si>
  <si>
    <t>農業・土木/建設資材類</t>
  </si>
  <si>
    <t>車両・船舶販売</t>
  </si>
  <si>
    <t>自動車</t>
  </si>
  <si>
    <t>特殊車両</t>
  </si>
  <si>
    <t>船舶</t>
  </si>
  <si>
    <t>二輪車</t>
  </si>
  <si>
    <t>タイヤ</t>
  </si>
  <si>
    <t>薬品</t>
  </si>
  <si>
    <t>医薬品</t>
  </si>
  <si>
    <t>化学・工業薬品</t>
  </si>
  <si>
    <t>石油</t>
  </si>
  <si>
    <t>石油（スタンド給油）等</t>
  </si>
  <si>
    <t>ガス・電力</t>
  </si>
  <si>
    <t>ガス</t>
  </si>
  <si>
    <t>電力</t>
  </si>
  <si>
    <t>衣類</t>
  </si>
  <si>
    <t>事務服、作業服</t>
  </si>
  <si>
    <t>消防職員用制服、活動服</t>
  </si>
  <si>
    <t>図書</t>
  </si>
  <si>
    <t>楽器・舞台機材類</t>
  </si>
  <si>
    <t>機械器具類</t>
    <rPh sb="0" eb="2">
      <t>キカイ</t>
    </rPh>
    <rPh sb="2" eb="4">
      <t>キグ</t>
    </rPh>
    <rPh sb="4" eb="5">
      <t>ルイ</t>
    </rPh>
    <phoneticPr fontId="2"/>
  </si>
  <si>
    <t>映像関係</t>
    <rPh sb="0" eb="2">
      <t>エイゾウ</t>
    </rPh>
    <rPh sb="2" eb="4">
      <t>カンケイ</t>
    </rPh>
    <phoneticPr fontId="2"/>
  </si>
  <si>
    <t>家具・室内装飾</t>
    <rPh sb="0" eb="2">
      <t>カグ</t>
    </rPh>
    <rPh sb="3" eb="5">
      <t>シツナイ</t>
    </rPh>
    <rPh sb="5" eb="7">
      <t>ソウショク</t>
    </rPh>
    <phoneticPr fontId="2"/>
  </si>
  <si>
    <t>リース・レンタル</t>
  </si>
  <si>
    <t>資格を希望する場合、希望欄にリストから「○」を選択し、資格・許認可 、具体的な内容欄を入力してください。複数選択可。</t>
    <phoneticPr fontId="6"/>
  </si>
  <si>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5"/>
  </si>
  <si>
    <t>45_串間市</t>
  </si>
  <si>
    <t>適格組合証明取得</t>
    <rPh sb="0" eb="2">
      <t>テキカク</t>
    </rPh>
    <rPh sb="2" eb="4">
      <t>クミアイ</t>
    </rPh>
    <rPh sb="4" eb="6">
      <t>ショウメイ</t>
    </rPh>
    <rPh sb="6" eb="8">
      <t>シュトク</t>
    </rPh>
    <phoneticPr fontId="6"/>
  </si>
  <si>
    <t>年月日</t>
    <phoneticPr fontId="5"/>
  </si>
  <si>
    <t>前２ヶ年間の平均実績高
(千円)</t>
    <rPh sb="0" eb="1">
      <t>ゼン</t>
    </rPh>
    <rPh sb="3" eb="4">
      <t>ネン</t>
    </rPh>
    <rPh sb="4" eb="5">
      <t>カン</t>
    </rPh>
    <rPh sb="6" eb="8">
      <t>ヘイキン</t>
    </rPh>
    <rPh sb="8" eb="10">
      <t>ジッセキ</t>
    </rPh>
    <rPh sb="10" eb="11">
      <t>タカ</t>
    </rPh>
    <rPh sb="13" eb="15">
      <t>センエン</t>
    </rPh>
    <phoneticPr fontId="5"/>
  </si>
  <si>
    <t>7.0.1</t>
  </si>
  <si>
    <t>串間市で行われる物品等に係る入札に参加する資格の審査を申請します。</t>
    <phoneticPr fontId="5"/>
  </si>
  <si>
    <t>事業協同組合、企業組合、協業組合等で官公需適格組合証明を受けている場合は番号を入力してください。</t>
    <phoneticPr fontId="5"/>
  </si>
  <si>
    <t>例)2025/4/1、R7/4/1</t>
    <phoneticPr fontId="5"/>
  </si>
  <si>
    <t>例)2025/4/1</t>
    <phoneticPr fontId="5"/>
  </si>
  <si>
    <t>Ver.6.8.1</t>
    <phoneticPr fontId="5"/>
  </si>
  <si>
    <t>Ver.7.0.1</t>
    <phoneticPr fontId="5"/>
  </si>
  <si>
    <t>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</si>
</sst>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9"/>
      <name val="ＭＳ ゴシック"/>
      <family val="3"/>
      <charset val="128"/>
    </font>
    <font>
      <b/>
      <sz val="16"/>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6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style="thin">
        <color indexed="64"/>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93">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4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33" xfId="0" applyNumberFormat="1" applyFont="1" applyFill="1" applyBorder="1" applyAlignment="1" applyProtection="1">
      <alignment horizontal="left" vertical="center"/>
      <protection locked="0"/>
    </xf>
    <xf numFmtId="49" fontId="19" fillId="2" borderId="15" xfId="0" applyNumberFormat="1" applyFont="1" applyFill="1" applyBorder="1" applyAlignment="1" applyProtection="1">
      <alignment horizontal="left" vertical="center"/>
      <protection locked="0"/>
    </xf>
    <xf numFmtId="49" fontId="19" fillId="2" borderId="16" xfId="0" applyNumberFormat="1" applyFont="1" applyFill="1" applyBorder="1" applyAlignment="1" applyProtection="1">
      <alignment horizontal="left" vertical="center"/>
      <protection locked="0"/>
    </xf>
    <xf numFmtId="14" fontId="19" fillId="2" borderId="33" xfId="0" applyNumberFormat="1" applyFont="1" applyFill="1" applyBorder="1" applyAlignment="1" applyProtection="1">
      <alignment horizontal="left" vertical="center"/>
      <protection locked="0"/>
    </xf>
    <xf numFmtId="49" fontId="19" fillId="2" borderId="33" xfId="0" applyNumberFormat="1" applyFont="1" applyFill="1" applyBorder="1" applyAlignment="1" applyProtection="1">
      <alignment horizontal="left" vertical="center" shrinkToFit="1"/>
      <protection locked="0"/>
    </xf>
    <xf numFmtId="49" fontId="19" fillId="2" borderId="46" xfId="0" applyNumberFormat="1" applyFont="1" applyFill="1" applyBorder="1" applyAlignment="1" applyProtection="1">
      <alignment horizontal="left" vertical="center"/>
      <protection locked="0"/>
    </xf>
    <xf numFmtId="14" fontId="19" fillId="2" borderId="46" xfId="0" applyNumberFormat="1" applyFont="1" applyFill="1" applyBorder="1" applyAlignment="1" applyProtection="1">
      <alignment horizontal="left" vertical="center"/>
      <protection locked="0"/>
    </xf>
    <xf numFmtId="49" fontId="19" fillId="2" borderId="46" xfId="0" applyNumberFormat="1" applyFont="1" applyFill="1" applyBorder="1" applyAlignment="1" applyProtection="1">
      <alignment horizontal="left" vertical="center" shrinkToFit="1"/>
      <protection locked="0"/>
    </xf>
    <xf numFmtId="49" fontId="19" fillId="2" borderId="47" xfId="0" applyNumberFormat="1" applyFont="1" applyFill="1" applyBorder="1" applyAlignment="1" applyProtection="1">
      <alignment horizontal="left" vertical="center"/>
      <protection locked="0"/>
    </xf>
    <xf numFmtId="14" fontId="19" fillId="2" borderId="47" xfId="0" applyNumberFormat="1" applyFont="1" applyFill="1" applyBorder="1" applyAlignment="1" applyProtection="1">
      <alignment horizontal="left" vertical="center"/>
      <protection locked="0"/>
    </xf>
    <xf numFmtId="49" fontId="19" fillId="2" borderId="47" xfId="0" applyNumberFormat="1" applyFont="1" applyFill="1" applyBorder="1" applyAlignment="1" applyProtection="1">
      <alignment horizontal="left" vertical="center" shrinkToFit="1"/>
      <protection locked="0"/>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31"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49" fontId="19" fillId="2" borderId="43" xfId="0" applyNumberFormat="1"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44"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38"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6"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178" fontId="19" fillId="2" borderId="1" xfId="1" applyNumberFormat="1" applyFont="1" applyFill="1" applyBorder="1" applyAlignment="1" applyProtection="1">
      <alignment horizontal="right" vertical="center"/>
      <protection locked="0"/>
    </xf>
    <xf numFmtId="178" fontId="19" fillId="2" borderId="44"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38" fontId="19" fillId="2" borderId="43"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38" fontId="19" fillId="2" borderId="44" xfId="1" applyNumberFormat="1" applyFont="1" applyFill="1" applyBorder="1" applyAlignment="1" applyProtection="1">
      <alignment horizontal="right"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34"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5"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6"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6"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82" fontId="19" fillId="2" borderId="0" xfId="0" applyNumberFormat="1"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38" fontId="19" fillId="2" borderId="0" xfId="0" applyNumberFormat="1" applyFont="1" applyFill="1" applyAlignment="1" applyProtection="1">
      <alignment horizontal="right" vertical="center"/>
      <protection locked="0"/>
    </xf>
    <xf numFmtId="38" fontId="19" fillId="2" borderId="22" xfId="1" applyNumberFormat="1" applyFont="1" applyFill="1" applyBorder="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left" vertical="center"/>
      <protection locked="0"/>
    </xf>
    <xf numFmtId="38" fontId="19" fillId="2" borderId="36"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0" fontId="19" fillId="2" borderId="38" xfId="2" applyFont="1" applyFill="1" applyBorder="1" applyAlignment="1" applyProtection="1">
      <alignment horizontal="center" vertical="center"/>
      <protection locked="0"/>
    </xf>
    <xf numFmtId="49" fontId="19" fillId="2" borderId="36"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49" fontId="19" fillId="2" borderId="20" xfId="2" applyNumberFormat="1" applyFont="1" applyFill="1" applyBorder="1" applyAlignment="1" applyProtection="1">
      <alignment horizontal="center" vertical="center"/>
      <protection locked="0"/>
    </xf>
    <xf numFmtId="0" fontId="19" fillId="2" borderId="44" xfId="2" applyFont="1" applyFill="1" applyBorder="1" applyAlignment="1" applyProtection="1">
      <alignment horizontal="center" vertical="center"/>
      <protection locked="0"/>
    </xf>
    <xf numFmtId="0" fontId="19" fillId="2" borderId="31" xfId="2" applyFont="1" applyFill="1" applyBorder="1" applyAlignment="1" applyProtection="1">
      <alignment horizontal="center"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7"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4"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5"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19" fillId="0" borderId="12"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82" fontId="19" fillId="0" borderId="7" xfId="1" applyNumberFormat="1" applyFont="1" applyBorder="1" applyAlignment="1" applyProtection="1">
      <alignment horizontal="right" vertical="center"/>
    </xf>
    <xf numFmtId="178" fontId="19" fillId="0" borderId="3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19" fillId="0" borderId="24" xfId="1" applyNumberFormat="1" applyFont="1" applyBorder="1" applyAlignment="1" applyProtection="1">
      <alignment horizontal="right" vertical="center"/>
    </xf>
    <xf numFmtId="178" fontId="19" fillId="0" borderId="25" xfId="1" applyNumberFormat="1" applyFont="1" applyBorder="1" applyAlignment="1" applyProtection="1">
      <alignment horizontal="right" vertical="center"/>
    </xf>
    <xf numFmtId="178" fontId="19" fillId="0" borderId="26"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4"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5" xfId="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78" fontId="4" fillId="0" borderId="26" xfId="1" quotePrefix="1" applyNumberFormat="1" applyFont="1" applyBorder="1" applyAlignment="1" applyProtection="1">
      <alignment horizontal="left" vertical="center"/>
    </xf>
    <xf numFmtId="186" fontId="19" fillId="0" borderId="24" xfId="1" applyNumberFormat="1" applyFont="1" applyBorder="1" applyAlignment="1" applyProtection="1">
      <alignment horizontal="right" vertical="center"/>
    </xf>
    <xf numFmtId="184" fontId="19" fillId="0" borderId="25" xfId="1" applyNumberFormat="1" applyFont="1" applyBorder="1" applyAlignment="1" applyProtection="1">
      <alignment horizontal="right" vertical="center"/>
    </xf>
    <xf numFmtId="184" fontId="19"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17" fillId="0" borderId="13" xfId="0" applyFont="1" applyBorder="1" applyAlignment="1" applyProtection="1">
      <alignment horizontal="left" vertical="center" wrapText="1"/>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8" fontId="4" fillId="0" borderId="23" xfId="1" applyNumberFormat="1" applyFont="1" applyBorder="1" applyProtection="1">
      <alignment vertical="center"/>
    </xf>
    <xf numFmtId="178" fontId="4" fillId="0" borderId="4" xfId="1" applyNumberFormat="1" applyFont="1" applyBorder="1" applyProtection="1">
      <alignment vertical="center"/>
    </xf>
    <xf numFmtId="178" fontId="4" fillId="0" borderId="18"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13" xfId="1" applyNumberFormat="1" applyFont="1" applyBorder="1" applyProtection="1">
      <alignment vertical="center"/>
    </xf>
    <xf numFmtId="178" fontId="4" fillId="0" borderId="35" xfId="1" applyNumberFormat="1" applyFont="1" applyBorder="1" applyProtection="1">
      <alignment vertical="center"/>
    </xf>
    <xf numFmtId="14" fontId="4" fillId="0" borderId="0" xfId="1" applyNumberFormat="1" applyFont="1" applyProtection="1">
      <alignment vertical="center"/>
    </xf>
    <xf numFmtId="178" fontId="4" fillId="0" borderId="1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2"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9"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1" xfId="1" applyNumberFormat="1" applyFont="1" applyBorder="1" applyAlignment="1" applyProtection="1">
      <alignment horizontal="left" vertical="center"/>
    </xf>
    <xf numFmtId="0" fontId="4" fillId="0" borderId="34"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35" xfId="2"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4" fillId="0" borderId="26" xfId="1" applyFont="1" applyBorder="1" applyAlignment="1" applyProtection="1">
      <alignment horizontal="left" vertical="center"/>
    </xf>
    <xf numFmtId="0" fontId="4" fillId="0" borderId="39" xfId="2" applyFont="1" applyBorder="1" applyProtection="1">
      <alignment vertical="center"/>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39" xfId="2" applyFont="1" applyBorder="1" applyAlignment="1" applyProtection="1">
      <alignment horizontal="center" vertical="center"/>
    </xf>
    <xf numFmtId="0" fontId="4" fillId="0" borderId="40" xfId="2" applyFont="1" applyBorder="1" applyAlignment="1" applyProtection="1">
      <alignment horizontal="center" vertical="center"/>
    </xf>
    <xf numFmtId="0" fontId="19" fillId="0" borderId="40" xfId="0" applyFont="1" applyBorder="1" applyAlignment="1" applyProtection="1">
      <alignment horizontal="left" vertical="center"/>
    </xf>
    <xf numFmtId="0" fontId="19" fillId="0" borderId="41" xfId="0" applyFont="1" applyBorder="1" applyAlignment="1" applyProtection="1">
      <alignment horizontal="left" vertical="center"/>
    </xf>
    <xf numFmtId="0" fontId="4" fillId="0" borderId="51" xfId="0" applyFont="1" applyBorder="1" applyProtection="1">
      <alignment vertical="center"/>
    </xf>
    <xf numFmtId="0" fontId="4" fillId="0" borderId="42"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55" xfId="0" applyFont="1" applyBorder="1" applyAlignment="1" applyProtection="1">
      <alignment horizontal="left" vertical="center" wrapText="1"/>
    </xf>
    <xf numFmtId="183" fontId="4" fillId="0" borderId="0" xfId="2" applyNumberFormat="1" applyFont="1" applyProtection="1">
      <alignment vertical="center"/>
    </xf>
    <xf numFmtId="0" fontId="4" fillId="0" borderId="49" xfId="0" applyFont="1" applyBorder="1" applyProtection="1">
      <alignment vertical="center"/>
    </xf>
    <xf numFmtId="0" fontId="4" fillId="0" borderId="56" xfId="0" applyFont="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57" xfId="0" applyFont="1" applyBorder="1" applyAlignment="1" applyProtection="1">
      <alignment horizontal="left" vertical="center" wrapText="1"/>
    </xf>
    <xf numFmtId="0" fontId="4" fillId="0" borderId="52" xfId="0" applyFont="1" applyBorder="1" applyProtection="1">
      <alignment vertical="center"/>
    </xf>
    <xf numFmtId="0" fontId="4" fillId="0" borderId="58"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59" xfId="0" applyFont="1" applyBorder="1" applyAlignment="1" applyProtection="1">
      <alignment horizontal="left" vertical="center" wrapText="1"/>
    </xf>
    <xf numFmtId="0" fontId="4" fillId="0" borderId="9" xfId="2" applyFont="1" applyBorder="1" applyProtection="1">
      <alignment vertical="center"/>
    </xf>
    <xf numFmtId="0" fontId="4" fillId="0" borderId="11" xfId="2" applyFont="1" applyBorder="1" applyProtection="1">
      <alignment vertical="center"/>
    </xf>
    <xf numFmtId="0" fontId="4" fillId="0" borderId="53" xfId="0" applyFont="1" applyBorder="1" applyProtection="1">
      <alignment vertical="center"/>
    </xf>
    <xf numFmtId="0" fontId="4" fillId="0" borderId="1" xfId="2" applyFont="1" applyBorder="1" applyProtection="1">
      <alignment vertical="center"/>
    </xf>
    <xf numFmtId="0" fontId="4" fillId="0" borderId="2" xfId="2" applyFont="1" applyBorder="1" applyProtection="1">
      <alignment vertical="center"/>
    </xf>
    <xf numFmtId="0" fontId="4" fillId="0" borderId="43"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44" xfId="0" applyFont="1" applyBorder="1" applyAlignment="1" applyProtection="1">
      <alignment horizontal="left" vertical="center" wrapText="1"/>
    </xf>
    <xf numFmtId="0" fontId="4" fillId="0" borderId="48" xfId="0" applyFont="1" applyBorder="1" applyProtection="1">
      <alignment vertical="center"/>
    </xf>
    <xf numFmtId="0" fontId="4" fillId="0" borderId="39" xfId="0" applyFont="1" applyBorder="1" applyProtection="1">
      <alignment vertical="center"/>
    </xf>
    <xf numFmtId="0" fontId="4" fillId="0" borderId="54" xfId="0" applyFont="1" applyBorder="1" applyProtection="1">
      <alignment vertical="center"/>
    </xf>
    <xf numFmtId="0" fontId="4" fillId="0" borderId="50" xfId="0" applyFont="1" applyBorder="1" applyProtection="1">
      <alignment vertical="center"/>
    </xf>
    <xf numFmtId="0" fontId="4" fillId="0" borderId="21" xfId="1" applyFont="1" applyBorder="1" applyProtection="1">
      <alignment vertical="center"/>
    </xf>
    <xf numFmtId="0" fontId="4" fillId="0" borderId="14" xfId="2" applyFont="1" applyBorder="1" applyProtection="1">
      <alignment vertical="center"/>
    </xf>
    <xf numFmtId="0" fontId="4" fillId="0" borderId="18" xfId="2" applyFont="1" applyBorder="1" applyProtection="1">
      <alignment vertical="center"/>
    </xf>
    <xf numFmtId="49" fontId="4" fillId="0" borderId="0" xfId="0" applyNumberFormat="1" applyFont="1" applyAlignment="1" applyProtection="1">
      <alignment horizontal="right" vertical="top"/>
    </xf>
    <xf numFmtId="49" fontId="4" fillId="0" borderId="13" xfId="0" applyNumberFormat="1" applyFont="1" applyBorder="1" applyAlignment="1" applyProtection="1">
      <alignment vertical="top"/>
    </xf>
    <xf numFmtId="0" fontId="4" fillId="0" borderId="13" xfId="0" applyFont="1" applyBorder="1" applyAlignment="1" applyProtection="1">
      <alignment vertical="top"/>
    </xf>
    <xf numFmtId="0" fontId="19" fillId="0" borderId="0" xfId="0" applyFont="1" applyAlignment="1" applyProtection="1">
      <alignment horizontal="left" vertical="center"/>
    </xf>
    <xf numFmtId="0" fontId="23" fillId="0" borderId="0" xfId="0" applyFont="1" applyAlignment="1" applyProtection="1">
      <alignment vertical="top"/>
    </xf>
    <xf numFmtId="0" fontId="24" fillId="0" borderId="0" xfId="0" applyFont="1" applyProtection="1">
      <alignment vertical="center"/>
    </xf>
    <xf numFmtId="0" fontId="24" fillId="0" borderId="0" xfId="0" applyFont="1" applyAlignment="1" applyProtection="1">
      <alignment horizontal="left" vertical="center"/>
    </xf>
    <xf numFmtId="0" fontId="23" fillId="0" borderId="0" xfId="0" applyFont="1" applyProtection="1">
      <alignment vertical="center"/>
    </xf>
    <xf numFmtId="0" fontId="4" fillId="0" borderId="0" xfId="0" applyFont="1" applyAlignment="1" applyProtection="1">
      <alignment vertical="top"/>
    </xf>
    <xf numFmtId="0" fontId="15" fillId="0" borderId="0" xfId="0" applyFont="1" applyAlignment="1" applyProtection="1">
      <alignment horizontal="left" vertical="top" wrapText="1"/>
    </xf>
    <xf numFmtId="0" fontId="19" fillId="0" borderId="0" xfId="0" applyFont="1" applyProtection="1">
      <alignment vertical="center"/>
    </xf>
    <xf numFmtId="0" fontId="4" fillId="0" borderId="45" xfId="0" applyFont="1" applyBorder="1" applyAlignment="1" applyProtection="1">
      <alignment horizontal="center" vertical="center" textRotation="255"/>
    </xf>
    <xf numFmtId="0" fontId="4" fillId="0" borderId="45" xfId="0" applyFont="1" applyBorder="1" applyAlignment="1" applyProtection="1">
      <alignment horizontal="left" vertical="center"/>
    </xf>
    <xf numFmtId="0" fontId="4" fillId="0" borderId="45" xfId="0" applyFont="1" applyBorder="1" applyAlignment="1" applyProtection="1">
      <alignment horizontal="left" vertical="center" wrapText="1"/>
    </xf>
    <xf numFmtId="0" fontId="19" fillId="0" borderId="45" xfId="0" applyFont="1" applyBorder="1" applyAlignment="1" applyProtection="1">
      <alignment horizontal="left" vertical="center" wrapText="1"/>
    </xf>
    <xf numFmtId="0" fontId="19" fillId="0" borderId="45" xfId="0" applyFont="1" applyBorder="1" applyAlignment="1" applyProtection="1">
      <alignment horizontal="left" vertical="center"/>
    </xf>
    <xf numFmtId="0" fontId="19" fillId="0" borderId="33" xfId="0" applyFont="1" applyBorder="1" applyProtection="1">
      <alignment vertical="center"/>
    </xf>
    <xf numFmtId="0" fontId="19" fillId="0" borderId="21" xfId="0" applyFont="1" applyBorder="1" applyProtection="1">
      <alignment vertical="center"/>
    </xf>
    <xf numFmtId="0" fontId="19" fillId="0" borderId="7" xfId="0" applyFont="1" applyBorder="1" applyProtection="1">
      <alignment vertical="center"/>
    </xf>
    <xf numFmtId="0" fontId="19" fillId="0" borderId="47" xfId="0"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0" fontId="19" fillId="0" borderId="0" xfId="0" applyNumberFormat="1" applyFont="1" applyAlignment="1" applyProtection="1">
      <alignment horizontal="left" vertical="center"/>
    </xf>
    <xf numFmtId="0" fontId="7" fillId="0" borderId="0" xfId="1" applyNumberFormat="1" applyFont="1" applyAlignment="1" applyProtection="1">
      <alignment horizontal="right" vertical="top"/>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8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290"/>
  <sheetViews>
    <sheetView showGridLines="0" tabSelected="1" topLeftCell="B1" zoomScaleNormal="100" workbookViewId="0">
      <selection activeCell="B1" sqref="B1"/>
    </sheetView>
  </sheetViews>
  <sheetFormatPr defaultRowHeight="13.5" x14ac:dyDescent="0.15"/>
  <cols>
    <col min="1" max="1" width="9" style="343" hidden="1" customWidth="1"/>
    <col min="2" max="3" width="1.625" style="107" customWidth="1"/>
    <col min="4" max="4" width="5.625" style="107" customWidth="1"/>
    <col min="5" max="5" width="8.625" style="107" customWidth="1"/>
    <col min="6" max="6" width="5.25" style="107" customWidth="1"/>
    <col min="7" max="7" width="5" style="107" customWidth="1"/>
    <col min="8" max="8" width="3.625" style="107" customWidth="1"/>
    <col min="9" max="9" width="1.625" style="107" customWidth="1"/>
    <col min="10" max="10" width="8.125" style="107" customWidth="1"/>
    <col min="11" max="11" width="2.125" style="107" customWidth="1"/>
    <col min="12" max="12" width="1.625" style="107" customWidth="1"/>
    <col min="13" max="13" width="9.75" style="107" customWidth="1"/>
    <col min="14" max="14" width="4.625" style="107" customWidth="1"/>
    <col min="15" max="15" width="10.25" style="107" customWidth="1"/>
    <col min="16" max="16" width="8.25" style="107" customWidth="1"/>
    <col min="17" max="17" width="2.625" style="107" customWidth="1"/>
    <col min="18" max="18" width="11.375" style="107" customWidth="1"/>
    <col min="19" max="19" width="7.625" style="107" customWidth="1"/>
    <col min="20" max="20" width="17.625" style="107" customWidth="1"/>
    <col min="21" max="21" width="7" style="107" customWidth="1"/>
    <col min="22" max="22" width="10.625" style="107" customWidth="1"/>
    <col min="23" max="23" width="3" style="107" customWidth="1"/>
    <col min="24" max="24" width="6.375" style="107" customWidth="1"/>
    <col min="25" max="25" width="7.5" style="107" customWidth="1"/>
    <col min="26" max="26" width="2.625" style="107" customWidth="1"/>
    <col min="27" max="27" width="3.625" style="107" customWidth="1"/>
    <col min="28" max="16384" width="9" style="107"/>
  </cols>
  <sheetData>
    <row r="1" spans="1:27" ht="30" customHeight="1" x14ac:dyDescent="0.15">
      <c r="A1" s="388" t="s">
        <v>179</v>
      </c>
      <c r="B1" s="105"/>
      <c r="C1" s="106" t="s">
        <v>117</v>
      </c>
      <c r="D1" s="106"/>
      <c r="U1" s="108"/>
      <c r="V1" s="108"/>
      <c r="W1" s="387" t="s">
        <v>188</v>
      </c>
      <c r="X1" s="109"/>
      <c r="Y1" s="109"/>
      <c r="Z1" s="109"/>
      <c r="AA1" s="110"/>
    </row>
    <row r="2" spans="1:27" ht="15" hidden="1" customHeight="1" x14ac:dyDescent="0.15">
      <c r="A2" s="388" t="s">
        <v>15</v>
      </c>
      <c r="B2" s="105"/>
      <c r="C2" s="111"/>
      <c r="D2" s="111"/>
      <c r="E2" s="111"/>
      <c r="F2" s="111"/>
      <c r="G2" s="111"/>
      <c r="H2" s="111"/>
      <c r="AA2" s="110"/>
    </row>
    <row r="3" spans="1:27" ht="30" customHeight="1" x14ac:dyDescent="0.15">
      <c r="A3" s="389" t="s">
        <v>190</v>
      </c>
      <c r="B3" s="112"/>
      <c r="C3" s="107" t="s">
        <v>184</v>
      </c>
      <c r="AA3" s="110"/>
    </row>
    <row r="4" spans="1:27" ht="5.25" customHeight="1" x14ac:dyDescent="0.15">
      <c r="A4" s="112"/>
      <c r="B4" s="112"/>
      <c r="C4" s="113"/>
      <c r="D4" s="114"/>
      <c r="E4" s="114"/>
      <c r="F4" s="114"/>
      <c r="G4" s="114"/>
      <c r="H4" s="114"/>
      <c r="I4" s="114"/>
      <c r="J4" s="114"/>
      <c r="K4" s="114"/>
      <c r="L4" s="114"/>
      <c r="M4" s="114"/>
      <c r="N4" s="114"/>
      <c r="O4" s="114"/>
      <c r="P4" s="114"/>
      <c r="Q4" s="114"/>
      <c r="R4" s="114"/>
      <c r="S4" s="114"/>
      <c r="T4" s="114"/>
      <c r="U4" s="114"/>
      <c r="V4" s="114"/>
      <c r="W4" s="114"/>
      <c r="X4" s="114"/>
      <c r="Y4" s="114"/>
      <c r="Z4" s="115"/>
    </row>
    <row r="5" spans="1:27" ht="15" customHeight="1" x14ac:dyDescent="0.15">
      <c r="A5" s="112"/>
      <c r="B5" s="116"/>
      <c r="C5" s="117" t="s">
        <v>116</v>
      </c>
      <c r="D5" s="118"/>
      <c r="E5" s="118"/>
      <c r="F5" s="118"/>
      <c r="G5" s="118"/>
      <c r="H5" s="118"/>
      <c r="I5" s="118"/>
      <c r="J5" s="118"/>
      <c r="K5" s="118"/>
      <c r="L5" s="118"/>
      <c r="M5" s="118"/>
      <c r="N5" s="118"/>
      <c r="O5" s="118"/>
      <c r="P5" s="118"/>
      <c r="Q5" s="118"/>
      <c r="R5" s="118"/>
      <c r="S5" s="118"/>
      <c r="T5" s="118"/>
      <c r="U5" s="118"/>
      <c r="V5" s="118"/>
      <c r="W5" s="118"/>
      <c r="X5" s="118"/>
      <c r="Y5" s="118"/>
      <c r="Z5" s="119"/>
    </row>
    <row r="6" spans="1:27" ht="15" customHeight="1" x14ac:dyDescent="0.15">
      <c r="A6" s="112"/>
      <c r="B6" s="112"/>
      <c r="C6" s="117" t="s">
        <v>12</v>
      </c>
      <c r="D6" s="118"/>
      <c r="E6" s="118"/>
      <c r="F6" s="118"/>
      <c r="G6" s="118"/>
      <c r="H6" s="118"/>
      <c r="I6" s="118"/>
      <c r="J6" s="118"/>
      <c r="K6" s="118"/>
      <c r="L6" s="118"/>
      <c r="M6" s="118"/>
      <c r="N6" s="118"/>
      <c r="O6" s="118"/>
      <c r="P6" s="118"/>
      <c r="Q6" s="118"/>
      <c r="R6" s="118"/>
      <c r="S6" s="118"/>
      <c r="T6" s="118"/>
      <c r="U6" s="118"/>
      <c r="V6" s="118"/>
      <c r="W6" s="118"/>
      <c r="X6" s="118"/>
      <c r="Y6" s="118"/>
      <c r="Z6" s="119"/>
    </row>
    <row r="7" spans="1:27" ht="15" customHeight="1" x14ac:dyDescent="0.15">
      <c r="A7" s="112"/>
      <c r="B7" s="112"/>
      <c r="C7" s="117" t="s">
        <v>13</v>
      </c>
      <c r="D7" s="118"/>
      <c r="E7" s="118"/>
      <c r="F7" s="118"/>
      <c r="G7" s="118"/>
      <c r="H7" s="118"/>
      <c r="I7" s="118"/>
      <c r="J7" s="118"/>
      <c r="K7" s="118"/>
      <c r="L7" s="118"/>
      <c r="M7" s="118"/>
      <c r="N7" s="118"/>
      <c r="O7" s="118"/>
      <c r="P7" s="118"/>
      <c r="Q7" s="118"/>
      <c r="R7" s="118"/>
      <c r="S7" s="118"/>
      <c r="T7" s="118"/>
      <c r="U7" s="118"/>
      <c r="V7" s="118"/>
      <c r="W7" s="118"/>
      <c r="X7" s="118"/>
      <c r="Y7" s="118"/>
      <c r="Z7" s="119"/>
    </row>
    <row r="8" spans="1:27" ht="15" hidden="1" customHeight="1" x14ac:dyDescent="0.15">
      <c r="A8" s="112"/>
      <c r="B8" s="112"/>
      <c r="C8" s="117"/>
      <c r="D8" s="118"/>
      <c r="E8" s="118"/>
      <c r="F8" s="118"/>
      <c r="G8" s="118"/>
      <c r="H8" s="118"/>
      <c r="I8" s="118"/>
      <c r="J8" s="118"/>
      <c r="K8" s="118"/>
      <c r="L8" s="118"/>
      <c r="M8" s="118"/>
      <c r="N8" s="118"/>
      <c r="O8" s="118"/>
      <c r="P8" s="118"/>
      <c r="Q8" s="118"/>
      <c r="R8" s="118"/>
      <c r="S8" s="118"/>
      <c r="T8" s="118"/>
      <c r="U8" s="118"/>
      <c r="V8" s="118"/>
      <c r="W8" s="118"/>
      <c r="X8" s="118"/>
      <c r="Y8" s="118"/>
      <c r="Z8" s="119"/>
    </row>
    <row r="9" spans="1:27" ht="5.25" customHeight="1" x14ac:dyDescent="0.15">
      <c r="A9" s="112"/>
      <c r="B9" s="112"/>
      <c r="C9" s="120"/>
      <c r="D9" s="121"/>
      <c r="E9" s="121"/>
      <c r="F9" s="121"/>
      <c r="G9" s="121"/>
      <c r="H9" s="121"/>
      <c r="I9" s="121"/>
      <c r="J9" s="121"/>
      <c r="K9" s="121"/>
      <c r="L9" s="121"/>
      <c r="M9" s="121"/>
      <c r="N9" s="121"/>
      <c r="O9" s="121"/>
      <c r="P9" s="121"/>
      <c r="Q9" s="121"/>
      <c r="R9" s="121"/>
      <c r="S9" s="121"/>
      <c r="T9" s="121"/>
      <c r="U9" s="121"/>
      <c r="V9" s="121"/>
      <c r="W9" s="121"/>
      <c r="X9" s="121"/>
      <c r="Y9" s="121"/>
      <c r="Z9" s="122"/>
    </row>
    <row r="10" spans="1:27" ht="30" customHeight="1" x14ac:dyDescent="0.15">
      <c r="A10" s="112"/>
      <c r="B10" s="112"/>
    </row>
    <row r="11" spans="1:27" ht="15.75" hidden="1" customHeight="1" x14ac:dyDescent="0.15">
      <c r="A11" s="123"/>
      <c r="B11" s="112"/>
    </row>
    <row r="12" spans="1:27" ht="15.75" hidden="1" customHeight="1" x14ac:dyDescent="0.15">
      <c r="A12" s="123"/>
      <c r="B12" s="112"/>
    </row>
    <row r="13" spans="1:27" ht="20.100000000000001" customHeight="1" x14ac:dyDescent="0.15">
      <c r="A13" s="112"/>
      <c r="B13" s="112"/>
      <c r="C13" s="124" t="s">
        <v>46</v>
      </c>
      <c r="D13" s="125"/>
      <c r="E13" s="125"/>
      <c r="F13" s="125"/>
      <c r="G13" s="125"/>
      <c r="H13" s="126"/>
    </row>
    <row r="14" spans="1:27" ht="15" customHeight="1" x14ac:dyDescent="0.15">
      <c r="A14" s="112"/>
      <c r="B14" s="112"/>
      <c r="C14" s="127"/>
      <c r="D14" s="128"/>
      <c r="E14" s="128"/>
      <c r="F14" s="128"/>
      <c r="G14" s="128"/>
      <c r="H14" s="128"/>
      <c r="I14" s="129"/>
      <c r="J14" s="129"/>
      <c r="K14" s="129"/>
      <c r="L14" s="129"/>
      <c r="M14" s="129"/>
      <c r="N14" s="129"/>
      <c r="O14" s="129"/>
      <c r="P14" s="129"/>
      <c r="Q14" s="129"/>
      <c r="R14" s="129"/>
      <c r="S14" s="129"/>
      <c r="T14" s="129"/>
      <c r="U14" s="129"/>
      <c r="V14" s="129"/>
      <c r="W14" s="129"/>
      <c r="X14" s="129"/>
      <c r="Y14" s="129"/>
      <c r="Z14" s="130"/>
    </row>
    <row r="15" spans="1:27" ht="15.75" hidden="1" customHeight="1" x14ac:dyDescent="0.15">
      <c r="A15" s="112"/>
      <c r="B15" s="112"/>
      <c r="C15" s="131"/>
      <c r="D15" s="132"/>
      <c r="E15" s="133"/>
      <c r="F15" s="133"/>
      <c r="G15" s="133"/>
      <c r="H15" s="133"/>
      <c r="I15" s="134"/>
      <c r="J15" s="135"/>
      <c r="K15" s="135"/>
      <c r="L15" s="135"/>
      <c r="M15" s="135"/>
      <c r="N15" s="135"/>
      <c r="O15" s="135"/>
      <c r="P15" s="135"/>
      <c r="Q15" s="135"/>
      <c r="R15" s="135"/>
      <c r="S15" s="135"/>
      <c r="T15" s="135"/>
      <c r="U15" s="135"/>
      <c r="V15" s="135"/>
      <c r="W15" s="135"/>
      <c r="X15" s="135"/>
      <c r="Y15" s="135"/>
      <c r="Z15" s="136"/>
    </row>
    <row r="16" spans="1:27" ht="15.75" hidden="1" customHeight="1" x14ac:dyDescent="0.15">
      <c r="A16" s="112"/>
      <c r="B16" s="112"/>
      <c r="C16" s="131"/>
      <c r="D16" s="132"/>
      <c r="E16" s="137"/>
      <c r="F16" s="137"/>
      <c r="G16" s="137"/>
      <c r="H16" s="137"/>
      <c r="I16" s="134"/>
      <c r="J16" s="138"/>
      <c r="K16" s="138"/>
      <c r="L16" s="138"/>
      <c r="M16" s="138"/>
      <c r="N16" s="138"/>
      <c r="O16" s="138"/>
      <c r="P16" s="138"/>
      <c r="Q16" s="138"/>
      <c r="R16" s="138"/>
      <c r="S16" s="138"/>
      <c r="T16" s="138"/>
      <c r="U16" s="138"/>
      <c r="V16" s="138"/>
      <c r="W16" s="138"/>
      <c r="X16" s="138"/>
      <c r="Y16" s="138"/>
      <c r="Z16" s="136"/>
    </row>
    <row r="17" spans="1:26" ht="15.75" hidden="1" customHeight="1" x14ac:dyDescent="0.15">
      <c r="A17" s="112"/>
      <c r="B17" s="112"/>
      <c r="C17" s="131"/>
      <c r="D17" s="132"/>
      <c r="E17" s="137"/>
      <c r="F17" s="137"/>
      <c r="G17" s="137"/>
      <c r="H17" s="137"/>
      <c r="I17" s="134"/>
      <c r="J17" s="138"/>
      <c r="K17" s="138"/>
      <c r="L17" s="138"/>
      <c r="M17" s="138"/>
      <c r="N17" s="138"/>
      <c r="O17" s="138"/>
      <c r="P17" s="138"/>
      <c r="Q17" s="138"/>
      <c r="R17" s="138"/>
      <c r="S17" s="138"/>
      <c r="T17" s="138"/>
      <c r="U17" s="138"/>
      <c r="V17" s="138"/>
      <c r="W17" s="138"/>
      <c r="X17" s="138"/>
      <c r="Y17" s="138"/>
      <c r="Z17" s="136"/>
    </row>
    <row r="18" spans="1:26" ht="15.75" hidden="1" customHeight="1" x14ac:dyDescent="0.15">
      <c r="A18" s="112"/>
      <c r="B18" s="112"/>
      <c r="C18" s="131"/>
      <c r="D18" s="132"/>
      <c r="E18" s="137"/>
      <c r="F18" s="137"/>
      <c r="G18" s="137"/>
      <c r="H18" s="137"/>
      <c r="I18" s="134"/>
      <c r="J18" s="138"/>
      <c r="K18" s="138"/>
      <c r="L18" s="138"/>
      <c r="M18" s="138"/>
      <c r="N18" s="138"/>
      <c r="O18" s="138"/>
      <c r="P18" s="138"/>
      <c r="Q18" s="138"/>
      <c r="R18" s="138"/>
      <c r="S18" s="138"/>
      <c r="T18" s="138"/>
      <c r="U18" s="138"/>
      <c r="V18" s="138"/>
      <c r="W18" s="138"/>
      <c r="X18" s="138"/>
      <c r="Y18" s="138"/>
      <c r="Z18" s="136"/>
    </row>
    <row r="19" spans="1:26" ht="15.75" hidden="1" customHeight="1" x14ac:dyDescent="0.15">
      <c r="A19" s="112"/>
      <c r="B19" s="112"/>
      <c r="C19" s="131"/>
      <c r="D19" s="132"/>
      <c r="E19" s="137"/>
      <c r="F19" s="137"/>
      <c r="G19" s="137"/>
      <c r="H19" s="137"/>
      <c r="I19" s="134"/>
      <c r="J19" s="138"/>
      <c r="K19" s="138"/>
      <c r="L19" s="138"/>
      <c r="M19" s="138"/>
      <c r="N19" s="138"/>
      <c r="O19" s="138"/>
      <c r="P19" s="138"/>
      <c r="Q19" s="138"/>
      <c r="R19" s="138"/>
      <c r="S19" s="138"/>
      <c r="T19" s="138"/>
      <c r="U19" s="138"/>
      <c r="V19" s="138"/>
      <c r="W19" s="138"/>
      <c r="X19" s="138"/>
      <c r="Y19" s="138"/>
      <c r="Z19" s="136"/>
    </row>
    <row r="20" spans="1:26" ht="20.100000000000001" customHeight="1" x14ac:dyDescent="0.15">
      <c r="A20" s="112">
        <f>IFERROR(IF(TRIM($I20)="",1001,0),3)</f>
        <v>1001</v>
      </c>
      <c r="B20" s="112"/>
      <c r="C20" s="131"/>
      <c r="D20" s="132">
        <v>1</v>
      </c>
      <c r="E20" s="107" t="s">
        <v>47</v>
      </c>
      <c r="I20" s="67"/>
      <c r="J20" s="68"/>
      <c r="K20" s="68"/>
      <c r="L20" s="68"/>
      <c r="M20" s="68"/>
      <c r="N20" s="137"/>
      <c r="O20" s="137"/>
      <c r="P20" s="137"/>
      <c r="Q20" s="137"/>
      <c r="R20" s="137"/>
      <c r="S20" s="137"/>
      <c r="T20" s="137"/>
      <c r="U20" s="137"/>
      <c r="V20" s="137"/>
      <c r="W20" s="137"/>
      <c r="X20" s="137"/>
      <c r="Y20" s="137"/>
      <c r="Z20" s="136"/>
    </row>
    <row r="21" spans="1:26" ht="20.100000000000001" customHeight="1" x14ac:dyDescent="0.15">
      <c r="A21" s="112"/>
      <c r="B21" s="112"/>
      <c r="C21" s="131"/>
      <c r="D21" s="132"/>
      <c r="E21" s="137"/>
      <c r="F21" s="137"/>
      <c r="G21" s="137"/>
      <c r="H21" s="137"/>
      <c r="I21" s="134"/>
      <c r="J21" s="139" t="s">
        <v>113</v>
      </c>
      <c r="K21" s="138"/>
      <c r="L21" s="138"/>
      <c r="M21" s="138"/>
      <c r="N21" s="138"/>
      <c r="O21" s="138"/>
      <c r="P21" s="138"/>
      <c r="Q21" s="138"/>
      <c r="R21" s="138"/>
      <c r="S21" s="138"/>
      <c r="T21" s="138"/>
      <c r="U21" s="138"/>
      <c r="V21" s="138"/>
      <c r="W21" s="138"/>
      <c r="X21" s="138"/>
      <c r="Y21" s="138"/>
      <c r="Z21" s="136"/>
    </row>
    <row r="22" spans="1:26" ht="20.100000000000001" customHeight="1" x14ac:dyDescent="0.15">
      <c r="A22" s="112">
        <f>IFERROR(IF(AND(TRIM($I22)&lt;&gt;"", OR(ISERROR(FIND("@"&amp;LEFT($I22,3)&amp;"@", 都道府県3))=FALSE, ISERROR(FIND("@"&amp;LEFT($I22,4)&amp;"@",都道府県4))=FALSE))=FALSE,1001,0),3)</f>
        <v>1001</v>
      </c>
      <c r="B22" s="112"/>
      <c r="C22" s="131"/>
      <c r="D22" s="132">
        <v>2</v>
      </c>
      <c r="E22" s="107" t="s">
        <v>48</v>
      </c>
      <c r="I22" s="69"/>
      <c r="J22" s="69"/>
      <c r="K22" s="69"/>
      <c r="L22" s="69"/>
      <c r="M22" s="69"/>
      <c r="N22" s="69"/>
      <c r="O22" s="69"/>
      <c r="P22" s="69"/>
      <c r="Q22" s="70"/>
      <c r="R22" s="69"/>
      <c r="S22" s="69"/>
      <c r="T22" s="69"/>
      <c r="U22" s="69"/>
      <c r="V22" s="69"/>
      <c r="W22" s="69"/>
      <c r="X22" s="69"/>
      <c r="Y22" s="69"/>
      <c r="Z22" s="136"/>
    </row>
    <row r="23" spans="1:26" ht="20.100000000000001" customHeight="1" x14ac:dyDescent="0.15">
      <c r="A23" s="112"/>
      <c r="B23" s="112"/>
      <c r="C23" s="131"/>
      <c r="D23" s="132"/>
      <c r="E23" s="137"/>
      <c r="F23" s="137"/>
      <c r="G23" s="137"/>
      <c r="H23" s="137"/>
      <c r="I23" s="134"/>
      <c r="J23" s="139" t="s">
        <v>49</v>
      </c>
      <c r="K23" s="138"/>
      <c r="L23" s="138"/>
      <c r="M23" s="138"/>
      <c r="N23" s="138"/>
      <c r="O23" s="138"/>
      <c r="P23" s="138"/>
      <c r="Q23" s="138"/>
      <c r="R23" s="138"/>
      <c r="S23" s="138"/>
      <c r="T23" s="138"/>
      <c r="U23" s="138"/>
      <c r="V23" s="138"/>
      <c r="W23" s="138"/>
      <c r="X23" s="138"/>
      <c r="Y23" s="138"/>
      <c r="Z23" s="136"/>
    </row>
    <row r="24" spans="1:26" ht="20.100000000000001" customHeight="1" x14ac:dyDescent="0.15">
      <c r="A24" s="112">
        <f>IFERROR(IF(TRIM($I24)="",1001,0),3)</f>
        <v>1001</v>
      </c>
      <c r="B24" s="112"/>
      <c r="C24" s="131"/>
      <c r="D24" s="132">
        <v>3</v>
      </c>
      <c r="E24" s="107" t="s">
        <v>50</v>
      </c>
      <c r="I24" s="65"/>
      <c r="J24" s="65"/>
      <c r="K24" s="65"/>
      <c r="L24" s="65"/>
      <c r="M24" s="65"/>
      <c r="N24" s="65"/>
      <c r="O24" s="65"/>
      <c r="P24" s="65"/>
      <c r="Q24" s="66"/>
      <c r="R24" s="65"/>
      <c r="S24" s="65"/>
      <c r="T24" s="65"/>
      <c r="U24" s="65"/>
      <c r="V24" s="65"/>
      <c r="W24" s="65"/>
      <c r="X24" s="65"/>
      <c r="Y24" s="65"/>
      <c r="Z24" s="136"/>
    </row>
    <row r="25" spans="1:26" ht="20.100000000000001" customHeight="1" x14ac:dyDescent="0.15">
      <c r="A25" s="112"/>
      <c r="B25" s="112"/>
      <c r="C25" s="140"/>
      <c r="D25" s="137"/>
      <c r="E25" s="137"/>
      <c r="F25" s="137"/>
      <c r="G25" s="137"/>
      <c r="H25" s="137"/>
      <c r="I25" s="134"/>
      <c r="J25" s="139" t="s">
        <v>107</v>
      </c>
      <c r="K25" s="138"/>
      <c r="L25" s="138"/>
      <c r="M25" s="138"/>
      <c r="N25" s="138"/>
      <c r="O25" s="138"/>
      <c r="P25" s="138"/>
      <c r="Q25" s="138"/>
      <c r="R25" s="138"/>
      <c r="S25" s="138"/>
      <c r="T25" s="138"/>
      <c r="U25" s="138"/>
      <c r="V25" s="138"/>
      <c r="W25" s="138"/>
      <c r="X25" s="138"/>
      <c r="Y25" s="138"/>
      <c r="Z25" s="136"/>
    </row>
    <row r="26" spans="1:26" ht="20.100000000000001" customHeight="1" x14ac:dyDescent="0.15">
      <c r="A26" s="112">
        <f>IFERROR(IF(TRIM($I26)="",1001,0),3)</f>
        <v>1001</v>
      </c>
      <c r="B26" s="112"/>
      <c r="C26" s="131"/>
      <c r="D26" s="132">
        <v>4</v>
      </c>
      <c r="E26" s="107" t="s">
        <v>51</v>
      </c>
      <c r="I26" s="65"/>
      <c r="J26" s="65"/>
      <c r="K26" s="65"/>
      <c r="L26" s="65"/>
      <c r="M26" s="65"/>
      <c r="N26" s="65"/>
      <c r="O26" s="65"/>
      <c r="P26" s="65"/>
      <c r="Q26" s="66"/>
      <c r="R26" s="65"/>
      <c r="S26" s="65"/>
      <c r="T26" s="65"/>
      <c r="U26" s="65"/>
      <c r="V26" s="65"/>
      <c r="W26" s="65"/>
      <c r="X26" s="65"/>
      <c r="Y26" s="65"/>
      <c r="Z26" s="136"/>
    </row>
    <row r="27" spans="1:26" ht="20.100000000000001" customHeight="1" x14ac:dyDescent="0.15">
      <c r="A27" s="112"/>
      <c r="B27" s="112"/>
      <c r="C27" s="140"/>
      <c r="D27" s="137"/>
      <c r="E27" s="137"/>
      <c r="F27" s="137"/>
      <c r="G27" s="137"/>
      <c r="H27" s="137"/>
      <c r="I27" s="134"/>
      <c r="J27" s="139" t="s">
        <v>108</v>
      </c>
      <c r="K27" s="138"/>
      <c r="L27" s="138"/>
      <c r="M27" s="138"/>
      <c r="N27" s="138"/>
      <c r="O27" s="138"/>
      <c r="P27" s="138"/>
      <c r="Q27" s="141"/>
      <c r="R27" s="138"/>
      <c r="S27" s="138"/>
      <c r="T27" s="138"/>
      <c r="U27" s="138"/>
      <c r="V27" s="138"/>
      <c r="W27" s="138"/>
      <c r="X27" s="138"/>
      <c r="Y27" s="138"/>
      <c r="Z27" s="142"/>
    </row>
    <row r="28" spans="1:26" ht="20.100000000000001" customHeight="1" x14ac:dyDescent="0.15">
      <c r="A28" s="112">
        <f>IFERROR(IF(TRIM($I28)="",1001,0),3)</f>
        <v>1001</v>
      </c>
      <c r="B28" s="112"/>
      <c r="C28" s="131"/>
      <c r="D28" s="132">
        <v>5</v>
      </c>
      <c r="E28" s="107" t="s">
        <v>52</v>
      </c>
      <c r="I28" s="65"/>
      <c r="J28" s="65"/>
      <c r="K28" s="65"/>
      <c r="L28" s="65"/>
      <c r="M28" s="65"/>
      <c r="N28" s="65"/>
      <c r="O28" s="65"/>
      <c r="P28" s="65"/>
      <c r="Q28" s="65"/>
      <c r="R28" s="65"/>
      <c r="S28" s="65"/>
      <c r="T28" s="65"/>
      <c r="U28" s="65"/>
      <c r="V28" s="65"/>
      <c r="W28" s="65"/>
      <c r="X28" s="65"/>
      <c r="Y28" s="65"/>
      <c r="Z28" s="136"/>
    </row>
    <row r="29" spans="1:26" ht="20.100000000000001" customHeight="1" x14ac:dyDescent="0.15">
      <c r="A29" s="112"/>
      <c r="B29" s="112"/>
      <c r="C29" s="140"/>
      <c r="D29" s="137"/>
      <c r="E29" s="137"/>
      <c r="F29" s="137"/>
      <c r="G29" s="137"/>
      <c r="H29" s="137"/>
      <c r="I29" s="134"/>
      <c r="J29" s="139" t="s">
        <v>53</v>
      </c>
      <c r="K29" s="138"/>
      <c r="L29" s="138"/>
      <c r="M29" s="138"/>
      <c r="N29" s="138"/>
      <c r="O29" s="138"/>
      <c r="P29" s="138"/>
      <c r="Q29" s="138"/>
      <c r="R29" s="138"/>
      <c r="S29" s="138"/>
      <c r="T29" s="138"/>
      <c r="U29" s="138"/>
      <c r="V29" s="138"/>
      <c r="W29" s="138"/>
      <c r="X29" s="138"/>
      <c r="Y29" s="138"/>
      <c r="Z29" s="142"/>
    </row>
    <row r="30" spans="1:26" ht="20.100000000000001" customHeight="1" x14ac:dyDescent="0.15">
      <c r="A30" s="112">
        <f>IFERROR(IF(OR(TRIM($I30)="", NOT(OR(IFERROR(SEARCH(" ",$I30),0)&gt;0, IFERROR(SEARCH("　",$I30),0)&gt;0))),1001,0),3)</f>
        <v>1001</v>
      </c>
      <c r="B30" s="112"/>
      <c r="C30" s="131"/>
      <c r="D30" s="132">
        <v>6</v>
      </c>
      <c r="E30" s="107" t="s">
        <v>54</v>
      </c>
      <c r="I30" s="65"/>
      <c r="J30" s="65"/>
      <c r="K30" s="65"/>
      <c r="L30" s="65"/>
      <c r="M30" s="65"/>
      <c r="N30" s="65"/>
      <c r="O30" s="65"/>
      <c r="P30" s="65"/>
      <c r="Q30" s="65"/>
      <c r="R30" s="65"/>
      <c r="S30" s="65"/>
      <c r="T30" s="65"/>
      <c r="U30" s="65"/>
      <c r="V30" s="65"/>
      <c r="W30" s="65"/>
      <c r="X30" s="65"/>
      <c r="Y30" s="65"/>
      <c r="Z30" s="136"/>
    </row>
    <row r="31" spans="1:26" ht="20.100000000000001" customHeight="1" x14ac:dyDescent="0.15">
      <c r="A31" s="112"/>
      <c r="B31" s="112"/>
      <c r="C31" s="140"/>
      <c r="D31" s="137"/>
      <c r="E31" s="137"/>
      <c r="F31" s="137"/>
      <c r="G31" s="137"/>
      <c r="H31" s="137"/>
      <c r="I31" s="143"/>
      <c r="J31" s="139" t="s">
        <v>55</v>
      </c>
      <c r="K31" s="139"/>
      <c r="L31" s="139"/>
      <c r="M31" s="139"/>
      <c r="N31" s="139"/>
      <c r="O31" s="139"/>
      <c r="P31" s="139"/>
      <c r="Q31" s="139"/>
      <c r="R31" s="139"/>
      <c r="S31" s="139"/>
      <c r="T31" s="139"/>
      <c r="U31" s="139"/>
      <c r="V31" s="139"/>
      <c r="W31" s="139"/>
      <c r="X31" s="139"/>
      <c r="Y31" s="139"/>
      <c r="Z31" s="142"/>
    </row>
    <row r="32" spans="1:26" ht="20.100000000000001" customHeight="1" x14ac:dyDescent="0.15">
      <c r="A32" s="112">
        <f>IFERROR(IF(OR(TRIM($I32)="", NOT(OR(IFERROR(SEARCH(" ",$I32),0)&gt;0, IFERROR(SEARCH("　",$I32),0)&gt;0))),1001,0),3)</f>
        <v>1001</v>
      </c>
      <c r="B32" s="112"/>
      <c r="C32" s="131"/>
      <c r="D32" s="132">
        <v>7</v>
      </c>
      <c r="E32" s="107" t="s">
        <v>56</v>
      </c>
      <c r="I32" s="65"/>
      <c r="J32" s="65"/>
      <c r="K32" s="65"/>
      <c r="L32" s="65"/>
      <c r="M32" s="65"/>
      <c r="N32" s="65"/>
      <c r="O32" s="65"/>
      <c r="P32" s="65"/>
      <c r="Q32" s="65"/>
      <c r="R32" s="65"/>
      <c r="S32" s="65"/>
      <c r="T32" s="65"/>
      <c r="U32" s="65"/>
      <c r="V32" s="65"/>
      <c r="W32" s="65"/>
      <c r="X32" s="65"/>
      <c r="Y32" s="65"/>
      <c r="Z32" s="136"/>
    </row>
    <row r="33" spans="1:27" ht="20.100000000000001" customHeight="1" x14ac:dyDescent="0.15">
      <c r="A33" s="112"/>
      <c r="B33" s="112"/>
      <c r="C33" s="140"/>
      <c r="D33" s="137"/>
      <c r="E33" s="137"/>
      <c r="F33" s="137"/>
      <c r="G33" s="137"/>
      <c r="H33" s="137"/>
      <c r="I33" s="143"/>
      <c r="J33" s="139" t="s">
        <v>57</v>
      </c>
      <c r="K33" s="139"/>
      <c r="L33" s="139"/>
      <c r="M33" s="139"/>
      <c r="N33" s="139"/>
      <c r="O33" s="139"/>
      <c r="P33" s="139"/>
      <c r="Q33" s="139"/>
      <c r="R33" s="139"/>
      <c r="S33" s="139"/>
      <c r="T33" s="139"/>
      <c r="U33" s="139"/>
      <c r="V33" s="139"/>
      <c r="W33" s="139"/>
      <c r="X33" s="139"/>
      <c r="Y33" s="139"/>
      <c r="Z33" s="136"/>
    </row>
    <row r="34" spans="1:27" ht="20.100000000000001" customHeight="1" x14ac:dyDescent="0.15">
      <c r="A34" s="112">
        <f>IFERROR(IF(NOT(AND(TRIM($I34)&lt;&gt;"",ISNUMBER(VALUE(SUBSTITUTE($I34,"-",""))), IFERROR(SEARCH("-",$I34),0)&gt;0)),1001,0),3)</f>
        <v>1001</v>
      </c>
      <c r="B34" s="112"/>
      <c r="C34" s="131"/>
      <c r="D34" s="132">
        <v>8</v>
      </c>
      <c r="E34" s="107" t="s">
        <v>58</v>
      </c>
      <c r="I34" s="65"/>
      <c r="J34" s="65"/>
      <c r="K34" s="65"/>
      <c r="L34" s="65"/>
      <c r="M34" s="65"/>
      <c r="O34" s="144" t="s">
        <v>59</v>
      </c>
      <c r="P34" s="1"/>
      <c r="Q34" s="107" t="s">
        <v>60</v>
      </c>
      <c r="Y34" s="138"/>
      <c r="Z34" s="136"/>
    </row>
    <row r="35" spans="1:27" ht="20.100000000000001" customHeight="1" x14ac:dyDescent="0.15">
      <c r="A35" s="112"/>
      <c r="B35" s="112"/>
      <c r="C35" s="140"/>
      <c r="D35" s="137"/>
      <c r="E35" s="137"/>
      <c r="F35" s="137"/>
      <c r="G35" s="137"/>
      <c r="H35" s="137"/>
      <c r="I35" s="134"/>
      <c r="J35" s="139" t="s">
        <v>61</v>
      </c>
      <c r="K35" s="138"/>
      <c r="L35" s="138"/>
      <c r="M35" s="138"/>
      <c r="N35" s="138"/>
      <c r="O35" s="138"/>
      <c r="P35" s="138"/>
      <c r="Q35" s="138"/>
      <c r="R35" s="138"/>
      <c r="S35" s="138"/>
      <c r="T35" s="138"/>
      <c r="U35" s="138"/>
      <c r="V35" s="138"/>
      <c r="W35" s="138"/>
      <c r="X35" s="138"/>
      <c r="Y35" s="138"/>
      <c r="Z35" s="136"/>
    </row>
    <row r="36" spans="1:27" ht="20.100000000000001" customHeight="1" x14ac:dyDescent="0.15">
      <c r="A36" s="112">
        <f>IFERROR(IF(AND(TRIM($I36)&lt;&gt;"", NOT(AND(ISNUMBER(VALUE(SUBSTITUTE($I36,"-",""))), IFERROR(SEARCH("-",$I36),0)&gt;0))),1001,0),3)</f>
        <v>0</v>
      </c>
      <c r="B36" s="112"/>
      <c r="C36" s="131"/>
      <c r="D36" s="132">
        <v>9</v>
      </c>
      <c r="E36" s="107" t="s">
        <v>62</v>
      </c>
      <c r="I36" s="65"/>
      <c r="J36" s="65"/>
      <c r="K36" s="65"/>
      <c r="L36" s="65"/>
      <c r="M36" s="65"/>
      <c r="N36" s="138"/>
      <c r="O36" s="138"/>
      <c r="P36" s="138"/>
      <c r="Q36" s="138"/>
      <c r="R36" s="138"/>
      <c r="S36" s="138"/>
      <c r="T36" s="138"/>
      <c r="U36" s="138"/>
      <c r="V36" s="138"/>
      <c r="W36" s="138"/>
      <c r="X36" s="138"/>
      <c r="Y36" s="138"/>
      <c r="Z36" s="136"/>
    </row>
    <row r="37" spans="1:27" ht="20.100000000000001" customHeight="1" x14ac:dyDescent="0.15">
      <c r="A37" s="112"/>
      <c r="B37" s="112"/>
      <c r="C37" s="140"/>
      <c r="D37" s="137"/>
      <c r="E37" s="137"/>
      <c r="F37" s="137"/>
      <c r="G37" s="137"/>
      <c r="H37" s="137"/>
      <c r="I37" s="134"/>
      <c r="J37" s="139" t="s">
        <v>61</v>
      </c>
      <c r="K37" s="138"/>
      <c r="L37" s="138"/>
      <c r="M37" s="138"/>
      <c r="N37" s="138"/>
      <c r="O37" s="138"/>
      <c r="P37" s="138"/>
      <c r="Q37" s="138"/>
      <c r="R37" s="138"/>
      <c r="S37" s="138"/>
      <c r="T37" s="138"/>
      <c r="U37" s="138"/>
      <c r="V37" s="138"/>
      <c r="W37" s="138"/>
      <c r="X37" s="138"/>
      <c r="Y37" s="138"/>
      <c r="Z37" s="136"/>
    </row>
    <row r="38" spans="1:27" ht="20.100000000000001" customHeight="1" x14ac:dyDescent="0.15">
      <c r="A38" s="112">
        <f>IFERROR(IF(AND(TRIM($I38)&lt;&gt;"", NOT(IFERROR(SEARCH("@",$I38),0)&gt;0)),1001,0),3)</f>
        <v>0</v>
      </c>
      <c r="B38" s="112"/>
      <c r="C38" s="140"/>
      <c r="D38" s="132">
        <v>10</v>
      </c>
      <c r="E38" s="107" t="s">
        <v>63</v>
      </c>
      <c r="I38" s="65"/>
      <c r="J38" s="65"/>
      <c r="K38" s="65"/>
      <c r="L38" s="65"/>
      <c r="M38" s="65"/>
      <c r="N38" s="65"/>
      <c r="O38" s="65"/>
      <c r="P38" s="65"/>
      <c r="Q38" s="71"/>
      <c r="R38" s="65"/>
      <c r="S38" s="65"/>
      <c r="T38" s="65"/>
      <c r="U38" s="65"/>
      <c r="V38" s="65"/>
      <c r="W38" s="65"/>
      <c r="X38" s="65"/>
      <c r="Y38" s="65"/>
      <c r="Z38" s="136"/>
    </row>
    <row r="39" spans="1:27" ht="20.100000000000001" customHeight="1" x14ac:dyDescent="0.15">
      <c r="A39" s="112"/>
      <c r="B39" s="112"/>
      <c r="C39" s="140"/>
      <c r="D39" s="132"/>
      <c r="I39" s="134"/>
      <c r="J39" s="145" t="s">
        <v>111</v>
      </c>
      <c r="K39" s="146"/>
      <c r="L39" s="139"/>
      <c r="M39" s="139"/>
      <c r="N39" s="139"/>
      <c r="O39" s="139"/>
      <c r="P39" s="139"/>
      <c r="Q39" s="147"/>
      <c r="R39" s="139"/>
      <c r="S39" s="139"/>
      <c r="T39" s="139"/>
      <c r="U39" s="139"/>
      <c r="V39" s="139"/>
      <c r="W39" s="139"/>
      <c r="X39" s="139"/>
      <c r="Y39" s="139"/>
      <c r="Z39" s="137"/>
      <c r="AA39" s="148"/>
    </row>
    <row r="40" spans="1:27" ht="20.100000000000001" customHeight="1" x14ac:dyDescent="0.15">
      <c r="A40" s="112">
        <f>IFERROR(IF(AND($I40&lt;&gt;"一致する", $I40&lt;&gt;"一致しない"),1001,0),3)</f>
        <v>0</v>
      </c>
      <c r="B40" s="112"/>
      <c r="C40" s="131"/>
      <c r="D40" s="132">
        <v>11</v>
      </c>
      <c r="E40" s="107" t="s">
        <v>64</v>
      </c>
      <c r="I40" s="65" t="s">
        <v>65</v>
      </c>
      <c r="J40" s="65"/>
      <c r="K40" s="65"/>
      <c r="L40" s="65"/>
      <c r="M40" s="65"/>
      <c r="N40" s="137"/>
      <c r="O40" s="137"/>
      <c r="P40" s="137"/>
      <c r="Q40" s="137"/>
      <c r="R40" s="137"/>
      <c r="S40" s="137"/>
      <c r="T40" s="137"/>
      <c r="U40" s="137"/>
      <c r="V40" s="137"/>
      <c r="W40" s="137"/>
      <c r="X40" s="137"/>
      <c r="Y40" s="137"/>
      <c r="Z40" s="136"/>
      <c r="AA40" s="137"/>
    </row>
    <row r="41" spans="1:27" ht="20.100000000000001" customHeight="1" x14ac:dyDescent="0.15">
      <c r="A41" s="112"/>
      <c r="B41" s="112"/>
      <c r="C41" s="140"/>
      <c r="D41" s="137"/>
      <c r="E41" s="137"/>
      <c r="F41" s="137"/>
      <c r="G41" s="137"/>
      <c r="H41" s="137"/>
      <c r="I41" s="143"/>
      <c r="J41" s="149" t="s">
        <v>101</v>
      </c>
      <c r="K41" s="139"/>
      <c r="L41" s="139"/>
      <c r="M41" s="139"/>
      <c r="N41" s="139"/>
      <c r="O41" s="139"/>
      <c r="P41" s="139"/>
      <c r="Q41" s="139"/>
      <c r="R41" s="139"/>
      <c r="S41" s="139"/>
      <c r="T41" s="139"/>
      <c r="U41" s="139"/>
      <c r="V41" s="139"/>
      <c r="W41" s="139"/>
      <c r="X41" s="139"/>
      <c r="Y41" s="139"/>
      <c r="Z41" s="150"/>
      <c r="AA41" s="137"/>
    </row>
    <row r="42" spans="1:27" ht="20.100000000000001" customHeight="1" x14ac:dyDescent="0.15">
      <c r="A42" s="112"/>
      <c r="B42" s="112"/>
      <c r="C42" s="151"/>
      <c r="D42" s="152"/>
      <c r="E42" s="152"/>
      <c r="F42" s="152"/>
      <c r="G42" s="152"/>
      <c r="H42" s="152"/>
      <c r="I42" s="153"/>
      <c r="J42" s="153"/>
      <c r="K42" s="154"/>
      <c r="L42" s="153"/>
      <c r="M42" s="153"/>
      <c r="N42" s="153"/>
      <c r="O42" s="153"/>
      <c r="P42" s="153"/>
      <c r="Q42" s="153"/>
      <c r="R42" s="153"/>
      <c r="S42" s="153"/>
      <c r="T42" s="153"/>
      <c r="U42" s="153"/>
      <c r="V42" s="153"/>
      <c r="W42" s="153"/>
      <c r="X42" s="153"/>
      <c r="Y42" s="153"/>
      <c r="Z42" s="155"/>
    </row>
    <row r="43" spans="1:27" ht="15" customHeight="1" x14ac:dyDescent="0.15">
      <c r="A43" s="112"/>
      <c r="B43" s="112"/>
      <c r="C43" s="137"/>
      <c r="D43" s="137"/>
      <c r="E43" s="137"/>
      <c r="F43" s="137"/>
      <c r="G43" s="137"/>
      <c r="H43" s="137"/>
      <c r="I43" s="156"/>
      <c r="J43" s="157"/>
      <c r="K43" s="157"/>
      <c r="L43" s="157"/>
      <c r="M43" s="157"/>
      <c r="N43" s="157"/>
      <c r="O43" s="157"/>
      <c r="P43" s="157"/>
      <c r="Q43" s="157"/>
      <c r="R43" s="157"/>
      <c r="S43" s="157"/>
      <c r="T43" s="157"/>
      <c r="U43" s="157"/>
      <c r="V43" s="157"/>
      <c r="W43" s="157"/>
      <c r="X43" s="157"/>
      <c r="Y43" s="157"/>
      <c r="Z43" s="137"/>
    </row>
    <row r="44" spans="1:27" ht="15.75" hidden="1" customHeight="1" x14ac:dyDescent="0.15">
      <c r="A44" s="112"/>
      <c r="B44" s="112"/>
      <c r="C44" s="137"/>
      <c r="D44" s="137"/>
      <c r="E44" s="137"/>
      <c r="F44" s="137"/>
      <c r="G44" s="137"/>
      <c r="H44" s="137"/>
      <c r="I44" s="157"/>
      <c r="J44" s="137"/>
      <c r="K44" s="137"/>
      <c r="L44" s="137"/>
      <c r="M44" s="137"/>
      <c r="N44" s="137"/>
      <c r="O44" s="137"/>
      <c r="P44" s="137"/>
      <c r="Q44" s="137"/>
      <c r="R44" s="137"/>
      <c r="S44" s="137"/>
      <c r="T44" s="137"/>
      <c r="U44" s="137"/>
      <c r="V44" s="137"/>
      <c r="W44" s="137"/>
      <c r="X44" s="137"/>
      <c r="Y44" s="137"/>
      <c r="Z44" s="137"/>
    </row>
    <row r="45" spans="1:27" ht="15.75" hidden="1" customHeight="1" x14ac:dyDescent="0.15">
      <c r="A45" s="112"/>
      <c r="B45" s="112"/>
      <c r="C45" s="137"/>
      <c r="D45" s="137"/>
      <c r="E45" s="137"/>
      <c r="F45" s="137"/>
      <c r="G45" s="137"/>
      <c r="H45" s="137"/>
      <c r="I45" s="157"/>
      <c r="J45" s="137"/>
      <c r="K45" s="137"/>
      <c r="L45" s="137"/>
      <c r="M45" s="137"/>
      <c r="N45" s="137"/>
      <c r="O45" s="137"/>
      <c r="P45" s="137"/>
      <c r="Q45" s="137"/>
      <c r="R45" s="137"/>
      <c r="S45" s="137"/>
      <c r="T45" s="137"/>
      <c r="U45" s="137"/>
      <c r="V45" s="137"/>
      <c r="W45" s="137"/>
      <c r="X45" s="137"/>
      <c r="Y45" s="137"/>
      <c r="Z45" s="137"/>
    </row>
    <row r="46" spans="1:27" ht="15.75" hidden="1" customHeight="1" x14ac:dyDescent="0.15">
      <c r="A46" s="112"/>
      <c r="B46" s="112"/>
      <c r="C46" s="137"/>
      <c r="D46" s="137"/>
      <c r="E46" s="137"/>
      <c r="F46" s="137"/>
      <c r="G46" s="137"/>
      <c r="H46" s="137"/>
      <c r="I46" s="157"/>
      <c r="J46" s="137"/>
      <c r="K46" s="137"/>
      <c r="L46" s="137"/>
      <c r="M46" s="137"/>
      <c r="N46" s="137"/>
      <c r="O46" s="137"/>
      <c r="P46" s="137"/>
      <c r="Q46" s="137"/>
      <c r="R46" s="137"/>
      <c r="S46" s="137"/>
      <c r="T46" s="137"/>
      <c r="U46" s="137"/>
      <c r="V46" s="137"/>
      <c r="W46" s="137"/>
      <c r="X46" s="137"/>
      <c r="Y46" s="137"/>
      <c r="Z46" s="137"/>
    </row>
    <row r="47" spans="1:27" ht="15.75" hidden="1" customHeight="1" x14ac:dyDescent="0.15">
      <c r="A47" s="112"/>
      <c r="B47" s="112"/>
      <c r="C47" s="137"/>
      <c r="D47" s="137"/>
      <c r="E47" s="137"/>
      <c r="F47" s="137"/>
      <c r="G47" s="137"/>
      <c r="H47" s="137"/>
      <c r="I47" s="157"/>
      <c r="J47" s="137"/>
      <c r="K47" s="137"/>
      <c r="L47" s="137"/>
      <c r="M47" s="137"/>
      <c r="N47" s="137"/>
      <c r="O47" s="137"/>
      <c r="P47" s="137"/>
      <c r="Q47" s="137"/>
      <c r="R47" s="137"/>
      <c r="S47" s="137"/>
      <c r="T47" s="137"/>
      <c r="U47" s="137"/>
      <c r="V47" s="137"/>
      <c r="W47" s="137"/>
      <c r="X47" s="137"/>
      <c r="Y47" s="137"/>
      <c r="Z47" s="137"/>
    </row>
    <row r="48" spans="1:27" ht="15.75" hidden="1" customHeight="1" x14ac:dyDescent="0.15">
      <c r="A48" s="112"/>
      <c r="B48" s="112"/>
      <c r="C48" s="137"/>
      <c r="D48" s="137"/>
      <c r="E48" s="137"/>
      <c r="F48" s="137"/>
      <c r="G48" s="137"/>
      <c r="H48" s="137"/>
      <c r="I48" s="157"/>
      <c r="J48" s="137"/>
      <c r="K48" s="137"/>
      <c r="L48" s="137"/>
      <c r="M48" s="137"/>
      <c r="N48" s="137"/>
      <c r="O48" s="137"/>
      <c r="P48" s="137"/>
      <c r="Q48" s="137"/>
      <c r="R48" s="137"/>
      <c r="S48" s="137"/>
      <c r="T48" s="137"/>
      <c r="U48" s="137"/>
      <c r="V48" s="137"/>
      <c r="W48" s="137"/>
      <c r="X48" s="137"/>
      <c r="Y48" s="137"/>
      <c r="Z48" s="137"/>
    </row>
    <row r="49" spans="1:26" ht="15.75" hidden="1" customHeight="1" x14ac:dyDescent="0.15">
      <c r="A49" s="112"/>
      <c r="B49" s="112"/>
      <c r="C49" s="137"/>
      <c r="D49" s="137"/>
      <c r="E49" s="137"/>
      <c r="F49" s="137"/>
      <c r="G49" s="137"/>
      <c r="H49" s="137"/>
      <c r="I49" s="157"/>
      <c r="J49" s="137"/>
      <c r="K49" s="137"/>
      <c r="L49" s="137"/>
      <c r="M49" s="137"/>
      <c r="N49" s="137"/>
      <c r="O49" s="137"/>
      <c r="P49" s="137"/>
      <c r="Q49" s="137"/>
      <c r="R49" s="137"/>
      <c r="S49" s="137"/>
      <c r="T49" s="137"/>
      <c r="U49" s="137"/>
      <c r="V49" s="137"/>
      <c r="W49" s="137"/>
      <c r="X49" s="137"/>
      <c r="Y49" s="137"/>
      <c r="Z49" s="137"/>
    </row>
    <row r="50" spans="1:26" ht="15.75" hidden="1" customHeight="1" x14ac:dyDescent="0.15">
      <c r="A50" s="112"/>
      <c r="B50" s="112"/>
      <c r="C50" s="137"/>
      <c r="D50" s="137"/>
      <c r="E50" s="137"/>
      <c r="F50" s="137"/>
      <c r="G50" s="137"/>
      <c r="H50" s="137"/>
      <c r="I50" s="157"/>
      <c r="J50" s="137"/>
      <c r="K50" s="137"/>
      <c r="L50" s="137"/>
      <c r="M50" s="137"/>
      <c r="N50" s="137"/>
      <c r="O50" s="137"/>
      <c r="P50" s="137"/>
      <c r="Q50" s="137"/>
      <c r="R50" s="137"/>
      <c r="S50" s="137"/>
      <c r="T50" s="137"/>
      <c r="U50" s="137"/>
      <c r="V50" s="137"/>
      <c r="W50" s="137"/>
      <c r="X50" s="137"/>
      <c r="Y50" s="137"/>
      <c r="Z50" s="137"/>
    </row>
    <row r="51" spans="1:26" ht="15.75" hidden="1" customHeight="1" x14ac:dyDescent="0.15">
      <c r="A51" s="112"/>
      <c r="B51" s="112"/>
      <c r="C51" s="137"/>
      <c r="D51" s="137"/>
      <c r="E51" s="137"/>
      <c r="F51" s="137"/>
      <c r="G51" s="137"/>
      <c r="H51" s="137"/>
      <c r="I51" s="157"/>
      <c r="J51" s="137"/>
      <c r="K51" s="137"/>
      <c r="L51" s="137"/>
      <c r="M51" s="137"/>
      <c r="N51" s="137"/>
      <c r="O51" s="137"/>
      <c r="P51" s="137"/>
      <c r="Q51" s="137"/>
      <c r="R51" s="137"/>
      <c r="S51" s="137"/>
      <c r="T51" s="137"/>
      <c r="U51" s="137"/>
      <c r="V51" s="137"/>
      <c r="W51" s="137"/>
      <c r="X51" s="137"/>
      <c r="Y51" s="137"/>
      <c r="Z51" s="137"/>
    </row>
    <row r="52" spans="1:26" ht="15.75" hidden="1" customHeight="1" x14ac:dyDescent="0.15">
      <c r="A52" s="112"/>
      <c r="B52" s="112"/>
      <c r="C52" s="137"/>
      <c r="D52" s="137"/>
      <c r="E52" s="137"/>
      <c r="F52" s="137"/>
      <c r="G52" s="137"/>
      <c r="H52" s="137"/>
      <c r="I52" s="157"/>
      <c r="J52" s="137"/>
      <c r="K52" s="137"/>
      <c r="L52" s="137"/>
      <c r="M52" s="137"/>
      <c r="N52" s="137"/>
      <c r="O52" s="137"/>
      <c r="P52" s="137"/>
      <c r="Q52" s="137"/>
      <c r="R52" s="137"/>
      <c r="S52" s="137"/>
      <c r="T52" s="137"/>
      <c r="U52" s="137"/>
      <c r="V52" s="137"/>
      <c r="W52" s="137"/>
      <c r="X52" s="137"/>
      <c r="Y52" s="137"/>
      <c r="Z52" s="137"/>
    </row>
    <row r="53" spans="1:26" ht="15.75" hidden="1" customHeight="1" x14ac:dyDescent="0.15">
      <c r="A53" s="112"/>
      <c r="B53" s="112"/>
      <c r="C53" s="137"/>
      <c r="D53" s="137"/>
      <c r="E53" s="137"/>
      <c r="F53" s="137"/>
      <c r="G53" s="137"/>
      <c r="H53" s="137"/>
      <c r="I53" s="157"/>
      <c r="J53" s="137"/>
      <c r="K53" s="137"/>
      <c r="L53" s="137"/>
      <c r="M53" s="137"/>
      <c r="N53" s="137"/>
      <c r="O53" s="137"/>
      <c r="P53" s="137"/>
      <c r="Q53" s="137"/>
      <c r="R53" s="137"/>
      <c r="S53" s="137"/>
      <c r="T53" s="137"/>
      <c r="U53" s="137"/>
      <c r="V53" s="137"/>
      <c r="W53" s="137"/>
      <c r="X53" s="137"/>
      <c r="Y53" s="137"/>
      <c r="Z53" s="137"/>
    </row>
    <row r="54" spans="1:26" ht="15.75" hidden="1" customHeight="1" x14ac:dyDescent="0.15">
      <c r="A54" s="112"/>
      <c r="B54" s="112"/>
      <c r="C54" s="137"/>
      <c r="D54" s="137"/>
      <c r="E54" s="137"/>
      <c r="F54" s="137"/>
      <c r="G54" s="137"/>
      <c r="H54" s="137"/>
      <c r="I54" s="157"/>
      <c r="J54" s="137"/>
      <c r="K54" s="137"/>
      <c r="L54" s="137"/>
      <c r="M54" s="137"/>
      <c r="N54" s="137"/>
      <c r="O54" s="137"/>
      <c r="P54" s="137"/>
      <c r="Q54" s="137"/>
      <c r="R54" s="137"/>
      <c r="S54" s="137"/>
      <c r="T54" s="137"/>
      <c r="U54" s="137"/>
      <c r="V54" s="137"/>
      <c r="W54" s="137"/>
      <c r="X54" s="137"/>
      <c r="Y54" s="137"/>
      <c r="Z54" s="137"/>
    </row>
    <row r="55" spans="1:26" ht="15.75" hidden="1" customHeight="1" x14ac:dyDescent="0.15">
      <c r="A55" s="112"/>
      <c r="B55" s="112"/>
      <c r="C55" s="137"/>
      <c r="D55" s="137"/>
      <c r="E55" s="137"/>
      <c r="F55" s="137"/>
      <c r="G55" s="137"/>
      <c r="H55" s="137"/>
      <c r="I55" s="157"/>
      <c r="J55" s="137"/>
      <c r="K55" s="137"/>
      <c r="L55" s="137"/>
      <c r="M55" s="137"/>
      <c r="N55" s="137"/>
      <c r="O55" s="137"/>
      <c r="P55" s="137"/>
      <c r="Q55" s="137"/>
      <c r="R55" s="137"/>
      <c r="S55" s="137"/>
      <c r="T55" s="137"/>
      <c r="U55" s="137"/>
      <c r="V55" s="137"/>
      <c r="W55" s="137"/>
      <c r="X55" s="137"/>
      <c r="Y55" s="137"/>
      <c r="Z55" s="137"/>
    </row>
    <row r="56" spans="1:26" ht="15.75" hidden="1" customHeight="1" x14ac:dyDescent="0.15">
      <c r="A56" s="112"/>
      <c r="B56" s="112"/>
      <c r="C56" s="137"/>
      <c r="D56" s="137"/>
      <c r="E56" s="137"/>
      <c r="F56" s="137"/>
      <c r="G56" s="137"/>
      <c r="H56" s="137"/>
      <c r="I56" s="157"/>
      <c r="J56" s="137"/>
      <c r="K56" s="137"/>
      <c r="L56" s="137"/>
      <c r="M56" s="137"/>
      <c r="N56" s="137"/>
      <c r="O56" s="137"/>
      <c r="P56" s="137"/>
      <c r="Q56" s="137"/>
      <c r="R56" s="137"/>
      <c r="S56" s="137"/>
      <c r="T56" s="137"/>
      <c r="U56" s="137"/>
      <c r="V56" s="137"/>
      <c r="W56" s="137"/>
      <c r="X56" s="137"/>
      <c r="Y56" s="137"/>
      <c r="Z56" s="137"/>
    </row>
    <row r="57" spans="1:26" ht="15.75" hidden="1" customHeight="1" x14ac:dyDescent="0.15">
      <c r="A57" s="112"/>
      <c r="B57" s="112"/>
      <c r="C57" s="137"/>
      <c r="D57" s="137"/>
      <c r="E57" s="137"/>
      <c r="F57" s="137"/>
      <c r="G57" s="137"/>
      <c r="H57" s="137"/>
      <c r="I57" s="157"/>
      <c r="J57" s="137"/>
      <c r="K57" s="137"/>
      <c r="L57" s="137"/>
      <c r="M57" s="137"/>
      <c r="N57" s="137"/>
      <c r="O57" s="137"/>
      <c r="P57" s="137"/>
      <c r="Q57" s="137"/>
      <c r="R57" s="137"/>
      <c r="S57" s="137"/>
      <c r="T57" s="137"/>
      <c r="U57" s="137"/>
      <c r="V57" s="137"/>
      <c r="W57" s="137"/>
      <c r="X57" s="137"/>
      <c r="Y57" s="137"/>
      <c r="Z57" s="137"/>
    </row>
    <row r="58" spans="1:26" ht="15.75" hidden="1" customHeight="1" x14ac:dyDescent="0.15">
      <c r="A58" s="112"/>
      <c r="B58" s="112"/>
      <c r="C58" s="137"/>
      <c r="D58" s="137"/>
      <c r="E58" s="137"/>
      <c r="F58" s="137"/>
      <c r="G58" s="137"/>
      <c r="H58" s="137"/>
      <c r="I58" s="157"/>
      <c r="J58" s="137"/>
      <c r="K58" s="137"/>
      <c r="L58" s="137"/>
      <c r="M58" s="137"/>
      <c r="N58" s="137"/>
      <c r="O58" s="137"/>
      <c r="P58" s="137"/>
      <c r="Q58" s="137"/>
      <c r="R58" s="137"/>
      <c r="S58" s="137"/>
      <c r="T58" s="137"/>
      <c r="U58" s="137"/>
      <c r="V58" s="137"/>
      <c r="W58" s="137"/>
      <c r="X58" s="137"/>
      <c r="Y58" s="137"/>
      <c r="Z58" s="137"/>
    </row>
    <row r="59" spans="1:26" ht="15" customHeight="1" x14ac:dyDescent="0.15">
      <c r="A59" s="112"/>
      <c r="B59" s="112"/>
      <c r="C59" s="137"/>
      <c r="D59" s="137"/>
      <c r="E59" s="137"/>
      <c r="F59" s="137"/>
      <c r="G59" s="137"/>
      <c r="H59" s="137"/>
      <c r="I59" s="157"/>
      <c r="J59" s="137"/>
      <c r="K59" s="137"/>
      <c r="L59" s="137"/>
      <c r="M59" s="137"/>
      <c r="N59" s="137"/>
      <c r="O59" s="137"/>
      <c r="P59" s="137"/>
      <c r="Q59" s="137"/>
      <c r="R59" s="137"/>
      <c r="S59" s="137"/>
      <c r="T59" s="137"/>
      <c r="U59" s="137"/>
      <c r="V59" s="137"/>
      <c r="W59" s="137"/>
      <c r="X59" s="137"/>
      <c r="Y59" s="137"/>
      <c r="Z59" s="137"/>
    </row>
    <row r="60" spans="1:26" ht="20.100000000000001" customHeight="1" x14ac:dyDescent="0.15">
      <c r="A60" s="112"/>
      <c r="B60" s="112"/>
      <c r="C60" s="124" t="s">
        <v>66</v>
      </c>
      <c r="D60" s="125"/>
      <c r="E60" s="125"/>
      <c r="F60" s="125"/>
      <c r="G60" s="125"/>
      <c r="H60" s="126"/>
      <c r="I60" s="158"/>
    </row>
    <row r="61" spans="1:26" ht="15" customHeight="1" x14ac:dyDescent="0.15">
      <c r="A61" s="112"/>
      <c r="B61" s="112"/>
      <c r="C61" s="127"/>
      <c r="D61" s="128"/>
      <c r="E61" s="128"/>
      <c r="F61" s="128"/>
      <c r="G61" s="128"/>
      <c r="H61" s="128"/>
      <c r="I61" s="129"/>
      <c r="J61" s="129"/>
      <c r="K61" s="129"/>
      <c r="L61" s="129"/>
      <c r="M61" s="129"/>
      <c r="N61" s="129"/>
      <c r="O61" s="129"/>
      <c r="P61" s="129"/>
      <c r="Q61" s="129"/>
      <c r="R61" s="129"/>
      <c r="S61" s="129"/>
      <c r="T61" s="129"/>
      <c r="U61" s="129"/>
      <c r="V61" s="129"/>
      <c r="W61" s="129"/>
      <c r="X61" s="129"/>
      <c r="Y61" s="129"/>
      <c r="Z61" s="130"/>
    </row>
    <row r="62" spans="1:26" ht="20.100000000000001" customHeight="1" x14ac:dyDescent="0.15">
      <c r="A62" s="112"/>
      <c r="B62" s="112"/>
      <c r="C62" s="127"/>
      <c r="D62" s="159" t="s">
        <v>67</v>
      </c>
      <c r="E62" s="159"/>
      <c r="F62" s="159"/>
      <c r="G62" s="159"/>
      <c r="H62" s="159"/>
      <c r="I62" s="159"/>
      <c r="J62" s="159"/>
      <c r="K62" s="159"/>
      <c r="L62" s="159"/>
      <c r="M62" s="159"/>
      <c r="N62" s="159"/>
      <c r="O62" s="159"/>
      <c r="P62" s="159"/>
      <c r="Q62" s="159"/>
      <c r="R62" s="159"/>
      <c r="S62" s="159"/>
      <c r="T62" s="159"/>
      <c r="U62" s="159"/>
      <c r="V62" s="159"/>
      <c r="W62" s="159"/>
      <c r="X62" s="159"/>
      <c r="Y62" s="159"/>
      <c r="Z62" s="136"/>
    </row>
    <row r="63" spans="1:26" ht="20.100000000000001" customHeight="1" x14ac:dyDescent="0.15">
      <c r="A63" s="112">
        <f>IFERROR(IF(AND($I63&lt;&gt;"しない", $I63&lt;&gt;"する"),1001,0),3)</f>
        <v>1001</v>
      </c>
      <c r="B63" s="112"/>
      <c r="C63" s="131"/>
      <c r="D63" s="132">
        <v>1</v>
      </c>
      <c r="E63" s="137" t="s">
        <v>68</v>
      </c>
      <c r="F63" s="137"/>
      <c r="G63" s="137"/>
      <c r="H63" s="137"/>
      <c r="I63" s="65"/>
      <c r="J63" s="65"/>
      <c r="K63" s="65"/>
      <c r="L63" s="65"/>
      <c r="M63" s="65"/>
      <c r="N63" s="137"/>
      <c r="O63" s="137"/>
      <c r="P63" s="137"/>
      <c r="Q63" s="137"/>
      <c r="R63" s="137"/>
      <c r="S63" s="137"/>
      <c r="T63" s="137"/>
      <c r="U63" s="137"/>
      <c r="V63" s="137"/>
      <c r="W63" s="137"/>
      <c r="X63" s="137"/>
      <c r="Y63" s="137"/>
      <c r="Z63" s="136"/>
    </row>
    <row r="64" spans="1:26" ht="20.100000000000001" customHeight="1" x14ac:dyDescent="0.15">
      <c r="A64" s="112"/>
      <c r="B64" s="112"/>
      <c r="C64" s="131"/>
      <c r="D64" s="137"/>
      <c r="E64" s="137"/>
      <c r="F64" s="137"/>
      <c r="G64" s="137"/>
      <c r="H64" s="137"/>
      <c r="I64" s="143"/>
      <c r="J64" s="139" t="s">
        <v>16</v>
      </c>
      <c r="K64" s="138"/>
      <c r="L64" s="138"/>
      <c r="M64" s="138"/>
      <c r="N64" s="138"/>
      <c r="O64" s="138"/>
      <c r="P64" s="138"/>
      <c r="Q64" s="138"/>
      <c r="R64" s="138"/>
      <c r="S64" s="138"/>
      <c r="T64" s="138"/>
      <c r="U64" s="138"/>
      <c r="V64" s="138"/>
      <c r="W64" s="138"/>
      <c r="X64" s="138"/>
      <c r="Y64" s="138"/>
      <c r="Z64" s="136"/>
    </row>
    <row r="65" spans="1:26" ht="20.100000000000001" hidden="1" customHeight="1" x14ac:dyDescent="0.15">
      <c r="A65" s="112"/>
      <c r="B65" s="112"/>
      <c r="C65" s="131"/>
      <c r="D65" s="137"/>
      <c r="E65" s="137"/>
      <c r="F65" s="137"/>
      <c r="G65" s="137"/>
      <c r="H65" s="137"/>
      <c r="I65" s="143"/>
      <c r="J65" s="138"/>
      <c r="K65" s="138"/>
      <c r="L65" s="138"/>
      <c r="M65" s="138"/>
      <c r="N65" s="138"/>
      <c r="O65" s="138"/>
      <c r="P65" s="138"/>
      <c r="Q65" s="138"/>
      <c r="R65" s="138"/>
      <c r="S65" s="138"/>
      <c r="T65" s="138"/>
      <c r="U65" s="138"/>
      <c r="V65" s="138"/>
      <c r="W65" s="138"/>
      <c r="X65" s="138"/>
      <c r="Y65" s="138"/>
      <c r="Z65" s="136"/>
    </row>
    <row r="66" spans="1:26" ht="20.100000000000001" hidden="1" customHeight="1" x14ac:dyDescent="0.15">
      <c r="A66" s="112"/>
      <c r="B66" s="112"/>
      <c r="C66" s="131"/>
      <c r="D66" s="137"/>
      <c r="E66" s="137"/>
      <c r="F66" s="137"/>
      <c r="G66" s="137"/>
      <c r="H66" s="137"/>
      <c r="I66" s="143"/>
      <c r="J66" s="138"/>
      <c r="K66" s="138"/>
      <c r="L66" s="138"/>
      <c r="M66" s="138"/>
      <c r="N66" s="138"/>
      <c r="O66" s="138"/>
      <c r="P66" s="138"/>
      <c r="Q66" s="138"/>
      <c r="R66" s="138"/>
      <c r="S66" s="138"/>
      <c r="T66" s="138"/>
      <c r="U66" s="138"/>
      <c r="V66" s="138"/>
      <c r="W66" s="138"/>
      <c r="X66" s="138"/>
      <c r="Y66" s="138"/>
      <c r="Z66" s="136"/>
    </row>
    <row r="67" spans="1:26" ht="20.100000000000001" hidden="1" customHeight="1" x14ac:dyDescent="0.15">
      <c r="A67" s="112"/>
      <c r="B67" s="112"/>
      <c r="C67" s="131"/>
      <c r="D67" s="137"/>
      <c r="E67" s="137"/>
      <c r="F67" s="137"/>
      <c r="G67" s="137"/>
      <c r="H67" s="137"/>
      <c r="I67" s="143"/>
      <c r="J67" s="138"/>
      <c r="K67" s="138"/>
      <c r="L67" s="138"/>
      <c r="M67" s="138"/>
      <c r="N67" s="138"/>
      <c r="O67" s="138"/>
      <c r="P67" s="138"/>
      <c r="Q67" s="138"/>
      <c r="R67" s="138"/>
      <c r="S67" s="138"/>
      <c r="T67" s="138"/>
      <c r="U67" s="138"/>
      <c r="V67" s="138"/>
      <c r="W67" s="138"/>
      <c r="X67" s="138"/>
      <c r="Y67" s="138"/>
      <c r="Z67" s="136"/>
    </row>
    <row r="68" spans="1:26" ht="20.100000000000001" hidden="1" customHeight="1" x14ac:dyDescent="0.15">
      <c r="A68" s="112"/>
      <c r="B68" s="112"/>
      <c r="C68" s="131"/>
      <c r="D68" s="137"/>
      <c r="E68" s="137"/>
      <c r="F68" s="137"/>
      <c r="G68" s="137"/>
      <c r="H68" s="137"/>
      <c r="I68" s="143"/>
      <c r="J68" s="138"/>
      <c r="K68" s="138"/>
      <c r="L68" s="138"/>
      <c r="M68" s="138"/>
      <c r="N68" s="138"/>
      <c r="O68" s="138"/>
      <c r="P68" s="138"/>
      <c r="Q68" s="138"/>
      <c r="R68" s="138"/>
      <c r="S68" s="138"/>
      <c r="T68" s="138"/>
      <c r="U68" s="138"/>
      <c r="V68" s="138"/>
      <c r="W68" s="138"/>
      <c r="X68" s="138"/>
      <c r="Y68" s="138"/>
      <c r="Z68" s="136"/>
    </row>
    <row r="69" spans="1:26" ht="20.100000000000001" customHeight="1" x14ac:dyDescent="0.15">
      <c r="A69" s="112">
        <f>IFERROR(IF(OR(AND($I63="する",TRIM($I69)=""),AND($I63="しない",NOT(ISBLANK($I69)))),1001,0),3)</f>
        <v>0</v>
      </c>
      <c r="B69" s="112"/>
      <c r="C69" s="131"/>
      <c r="D69" s="132">
        <v>2</v>
      </c>
      <c r="E69" s="107" t="s">
        <v>47</v>
      </c>
      <c r="I69" s="67"/>
      <c r="J69" s="68"/>
      <c r="K69" s="68"/>
      <c r="L69" s="68"/>
      <c r="M69" s="68"/>
      <c r="N69" s="137"/>
      <c r="O69" s="137"/>
      <c r="P69" s="137"/>
      <c r="Q69" s="137"/>
      <c r="R69" s="137"/>
      <c r="S69" s="137"/>
      <c r="T69" s="137"/>
      <c r="U69" s="137"/>
      <c r="V69" s="137"/>
      <c r="W69" s="137"/>
      <c r="X69" s="137"/>
      <c r="Y69" s="137"/>
      <c r="Z69" s="136"/>
    </row>
    <row r="70" spans="1:26" ht="20.100000000000001" customHeight="1" x14ac:dyDescent="0.15">
      <c r="A70" s="112"/>
      <c r="B70" s="112"/>
      <c r="C70" s="131"/>
      <c r="D70" s="132"/>
      <c r="E70" s="137"/>
      <c r="F70" s="137"/>
      <c r="G70" s="137"/>
      <c r="H70" s="137"/>
      <c r="I70" s="134"/>
      <c r="J70" s="139" t="s">
        <v>113</v>
      </c>
      <c r="K70" s="138"/>
      <c r="L70" s="138"/>
      <c r="M70" s="138"/>
      <c r="N70" s="138"/>
      <c r="O70" s="138"/>
      <c r="P70" s="138"/>
      <c r="Q70" s="138"/>
      <c r="R70" s="138"/>
      <c r="S70" s="138"/>
      <c r="T70" s="138"/>
      <c r="U70" s="138"/>
      <c r="V70" s="138"/>
      <c r="W70" s="138"/>
      <c r="X70" s="138"/>
      <c r="Y70" s="138"/>
      <c r="Z70" s="136"/>
    </row>
    <row r="71" spans="1:26" ht="20.100000000000001" customHeight="1" x14ac:dyDescent="0.15">
      <c r="A71" s="112">
        <f>IFERROR(IF(OR(AND($I63="する",AND($I71&lt;&gt;"", OR(ISERROR(FIND("@"&amp;LEFT($I71,3)&amp;"@", 都道府県3))=FALSE, ISERROR(FIND("@"&amp;LEFT($I71,4)&amp;"@",都道府県4))=FALSE))=FALSE),AND($I63="しない",NOT(ISBLANK($I71)))),1001,0),3)</f>
        <v>0</v>
      </c>
      <c r="B71" s="112"/>
      <c r="C71" s="131"/>
      <c r="D71" s="132">
        <v>3</v>
      </c>
      <c r="E71" s="107" t="s">
        <v>48</v>
      </c>
      <c r="I71" s="69"/>
      <c r="J71" s="69"/>
      <c r="K71" s="69"/>
      <c r="L71" s="69"/>
      <c r="M71" s="69"/>
      <c r="N71" s="69"/>
      <c r="O71" s="69"/>
      <c r="P71" s="69"/>
      <c r="Q71" s="70"/>
      <c r="R71" s="69"/>
      <c r="S71" s="69"/>
      <c r="T71" s="69"/>
      <c r="U71" s="69"/>
      <c r="V71" s="69"/>
      <c r="W71" s="69"/>
      <c r="X71" s="69"/>
      <c r="Y71" s="69"/>
      <c r="Z71" s="136"/>
    </row>
    <row r="72" spans="1:26" ht="20.100000000000001" customHeight="1" x14ac:dyDescent="0.15">
      <c r="A72" s="112"/>
      <c r="B72" s="112"/>
      <c r="C72" s="131"/>
      <c r="D72" s="132"/>
      <c r="E72" s="137"/>
      <c r="F72" s="137"/>
      <c r="G72" s="137"/>
      <c r="H72" s="137"/>
      <c r="I72" s="134"/>
      <c r="J72" s="139" t="s">
        <v>49</v>
      </c>
      <c r="K72" s="138"/>
      <c r="L72" s="138"/>
      <c r="M72" s="138"/>
      <c r="N72" s="138"/>
      <c r="O72" s="138"/>
      <c r="P72" s="138"/>
      <c r="Q72" s="138"/>
      <c r="R72" s="138"/>
      <c r="S72" s="138"/>
      <c r="T72" s="138"/>
      <c r="U72" s="138"/>
      <c r="V72" s="138"/>
      <c r="W72" s="138"/>
      <c r="X72" s="138"/>
      <c r="Y72" s="138"/>
      <c r="Z72" s="136"/>
    </row>
    <row r="73" spans="1:26" ht="20.100000000000001" customHeight="1" x14ac:dyDescent="0.15">
      <c r="A73" s="112">
        <f>IFERROR(IF(OR(AND($I63="する",TRIM($I73)=""),AND($I63="しない",NOT(ISBLANK($I73)))),1001,0),3)</f>
        <v>0</v>
      </c>
      <c r="B73" s="112"/>
      <c r="C73" s="131"/>
      <c r="D73" s="132">
        <v>4</v>
      </c>
      <c r="E73" s="107" t="s">
        <v>50</v>
      </c>
      <c r="I73" s="65"/>
      <c r="J73" s="65"/>
      <c r="K73" s="65"/>
      <c r="L73" s="65"/>
      <c r="M73" s="65"/>
      <c r="N73" s="65"/>
      <c r="O73" s="65"/>
      <c r="P73" s="65"/>
      <c r="Q73" s="66"/>
      <c r="R73" s="65"/>
      <c r="S73" s="65"/>
      <c r="T73" s="65"/>
      <c r="U73" s="65"/>
      <c r="V73" s="65"/>
      <c r="W73" s="65"/>
      <c r="X73" s="65"/>
      <c r="Y73" s="65"/>
      <c r="Z73" s="136"/>
    </row>
    <row r="74" spans="1:26" ht="30" customHeight="1" x14ac:dyDescent="0.15">
      <c r="A74" s="112"/>
      <c r="B74" s="112"/>
      <c r="C74" s="140"/>
      <c r="D74" s="137"/>
      <c r="I74" s="134"/>
      <c r="J74" s="160" t="s">
        <v>129</v>
      </c>
      <c r="K74" s="160"/>
      <c r="L74" s="160"/>
      <c r="M74" s="160"/>
      <c r="N74" s="160"/>
      <c r="O74" s="160"/>
      <c r="P74" s="160"/>
      <c r="Q74" s="160"/>
      <c r="R74" s="160"/>
      <c r="S74" s="160"/>
      <c r="T74" s="160"/>
      <c r="U74" s="160"/>
      <c r="V74" s="160"/>
      <c r="W74" s="160"/>
      <c r="X74" s="160"/>
      <c r="Y74" s="160"/>
      <c r="Z74" s="136"/>
    </row>
    <row r="75" spans="1:26" ht="20.100000000000001" customHeight="1" x14ac:dyDescent="0.15">
      <c r="A75" s="112">
        <f>IFERROR(IF(OR(AND($I63="する",TRIM($I75)=""),AND($I63="しない",NOT(ISBLANK($I75)))),1001,0),3)</f>
        <v>0</v>
      </c>
      <c r="B75" s="112"/>
      <c r="C75" s="131"/>
      <c r="D75" s="132">
        <v>5</v>
      </c>
      <c r="E75" s="107" t="s">
        <v>51</v>
      </c>
      <c r="I75" s="65"/>
      <c r="J75" s="65"/>
      <c r="K75" s="65"/>
      <c r="L75" s="65"/>
      <c r="M75" s="65"/>
      <c r="N75" s="65"/>
      <c r="O75" s="65"/>
      <c r="P75" s="65"/>
      <c r="Q75" s="65"/>
      <c r="R75" s="65"/>
      <c r="S75" s="65"/>
      <c r="T75" s="65"/>
      <c r="U75" s="65"/>
      <c r="V75" s="65"/>
      <c r="W75" s="65"/>
      <c r="X75" s="65"/>
      <c r="Y75" s="65"/>
      <c r="Z75" s="136"/>
    </row>
    <row r="76" spans="1:26" ht="30" customHeight="1" x14ac:dyDescent="0.15">
      <c r="A76" s="112"/>
      <c r="B76" s="112"/>
      <c r="C76" s="140"/>
      <c r="D76" s="137"/>
      <c r="E76" s="137"/>
      <c r="F76" s="137"/>
      <c r="G76" s="137"/>
      <c r="H76" s="137"/>
      <c r="I76" s="134"/>
      <c r="J76" s="160" t="s">
        <v>130</v>
      </c>
      <c r="K76" s="160"/>
      <c r="L76" s="160"/>
      <c r="M76" s="160"/>
      <c r="N76" s="160"/>
      <c r="O76" s="160"/>
      <c r="P76" s="160"/>
      <c r="Q76" s="160"/>
      <c r="R76" s="160"/>
      <c r="S76" s="160"/>
      <c r="T76" s="160"/>
      <c r="U76" s="160"/>
      <c r="V76" s="160"/>
      <c r="W76" s="160"/>
      <c r="X76" s="160"/>
      <c r="Y76" s="160"/>
      <c r="Z76" s="136"/>
    </row>
    <row r="77" spans="1:26" ht="20.100000000000001" customHeight="1" x14ac:dyDescent="0.15">
      <c r="A77" s="112">
        <f>IFERROR(IF(OR(AND($I63="する",TRIM($I77)=""),AND($I63="しない",NOT(ISBLANK($I77)))),1001,0),3)</f>
        <v>0</v>
      </c>
      <c r="B77" s="112"/>
      <c r="C77" s="131"/>
      <c r="D77" s="132">
        <v>6</v>
      </c>
      <c r="E77" s="107" t="s">
        <v>69</v>
      </c>
      <c r="I77" s="65"/>
      <c r="J77" s="65"/>
      <c r="K77" s="65"/>
      <c r="L77" s="65"/>
      <c r="M77" s="65"/>
      <c r="N77" s="65"/>
      <c r="O77" s="65"/>
      <c r="P77" s="65"/>
      <c r="Q77" s="65"/>
      <c r="R77" s="65"/>
      <c r="S77" s="65"/>
      <c r="T77" s="65"/>
      <c r="U77" s="65"/>
      <c r="V77" s="65"/>
      <c r="W77" s="65"/>
      <c r="X77" s="65"/>
      <c r="Y77" s="65"/>
      <c r="Z77" s="136"/>
    </row>
    <row r="78" spans="1:26" ht="20.100000000000001" customHeight="1" x14ac:dyDescent="0.15">
      <c r="A78" s="112"/>
      <c r="B78" s="112"/>
      <c r="C78" s="140"/>
      <c r="D78" s="137"/>
      <c r="E78" s="137"/>
      <c r="F78" s="137"/>
      <c r="G78" s="137"/>
      <c r="H78" s="137"/>
      <c r="I78" s="134"/>
      <c r="J78" s="149" t="s">
        <v>70</v>
      </c>
      <c r="K78" s="138"/>
      <c r="L78" s="138"/>
      <c r="M78" s="138"/>
      <c r="N78" s="138"/>
      <c r="O78" s="138"/>
      <c r="P78" s="138"/>
      <c r="Q78" s="138"/>
      <c r="R78" s="138"/>
      <c r="S78" s="138"/>
      <c r="T78" s="138"/>
      <c r="U78" s="138"/>
      <c r="V78" s="138"/>
      <c r="W78" s="138"/>
      <c r="X78" s="138"/>
      <c r="Y78" s="138"/>
      <c r="Z78" s="136"/>
    </row>
    <row r="79" spans="1:26" ht="20.100000000000001" customHeight="1" x14ac:dyDescent="0.15">
      <c r="A79" s="112">
        <f>IFERROR(IF(OR(AND($I63="する",OR(TRIM($I79)="", NOT(OR(IFERROR(SEARCH(" ",$I79),0)&gt;0, IFERROR(SEARCH("　",$I79),0)&gt;0)))),AND($I63="しない",NOT(ISBLANK($I79)))),1001,0),3)</f>
        <v>0</v>
      </c>
      <c r="B79" s="112"/>
      <c r="C79" s="131"/>
      <c r="D79" s="132">
        <v>7</v>
      </c>
      <c r="E79" s="107" t="s">
        <v>71</v>
      </c>
      <c r="I79" s="65"/>
      <c r="J79" s="65"/>
      <c r="K79" s="65"/>
      <c r="L79" s="65"/>
      <c r="M79" s="65"/>
      <c r="N79" s="65"/>
      <c r="O79" s="65"/>
      <c r="P79" s="65"/>
      <c r="Q79" s="65"/>
      <c r="R79" s="65"/>
      <c r="S79" s="65"/>
      <c r="T79" s="65"/>
      <c r="U79" s="65"/>
      <c r="V79" s="65"/>
      <c r="W79" s="65"/>
      <c r="X79" s="65"/>
      <c r="Y79" s="65"/>
      <c r="Z79" s="136"/>
    </row>
    <row r="80" spans="1:26" ht="20.100000000000001" customHeight="1" x14ac:dyDescent="0.15">
      <c r="A80" s="112"/>
      <c r="B80" s="112"/>
      <c r="C80" s="140"/>
      <c r="D80" s="137"/>
      <c r="E80" s="161" t="s">
        <v>72</v>
      </c>
      <c r="F80" s="137"/>
      <c r="G80" s="137"/>
      <c r="H80" s="137"/>
      <c r="I80" s="143"/>
      <c r="J80" s="139" t="s">
        <v>55</v>
      </c>
      <c r="K80" s="139"/>
      <c r="L80" s="139"/>
      <c r="M80" s="139"/>
      <c r="N80" s="139"/>
      <c r="O80" s="139"/>
      <c r="P80" s="139"/>
      <c r="Q80" s="139"/>
      <c r="R80" s="139"/>
      <c r="S80" s="139"/>
      <c r="T80" s="139"/>
      <c r="U80" s="139"/>
      <c r="V80" s="139"/>
      <c r="W80" s="139"/>
      <c r="X80" s="139"/>
      <c r="Y80" s="139"/>
      <c r="Z80" s="136"/>
    </row>
    <row r="81" spans="1:27" ht="20.100000000000001" customHeight="1" x14ac:dyDescent="0.15">
      <c r="A81" s="112">
        <f>IFERROR(IF(OR(AND($I63="する",OR(TRIM($I81)="", NOT(OR(IFERROR(SEARCH(" ",$I81),0)&gt;0, IFERROR(SEARCH("　",$I81),0)&gt;0)))),AND($I63="しない",NOT(ISBLANK($I81)))),1001,0),3)</f>
        <v>0</v>
      </c>
      <c r="B81" s="112"/>
      <c r="C81" s="131"/>
      <c r="D81" s="132">
        <v>8</v>
      </c>
      <c r="E81" s="107" t="s">
        <v>71</v>
      </c>
      <c r="I81" s="65"/>
      <c r="J81" s="65"/>
      <c r="K81" s="65"/>
      <c r="L81" s="65"/>
      <c r="M81" s="65"/>
      <c r="N81" s="65"/>
      <c r="O81" s="65"/>
      <c r="P81" s="65"/>
      <c r="Q81" s="65"/>
      <c r="R81" s="65"/>
      <c r="S81" s="65"/>
      <c r="T81" s="65"/>
      <c r="U81" s="65"/>
      <c r="V81" s="65"/>
      <c r="W81" s="65"/>
      <c r="X81" s="65"/>
      <c r="Y81" s="65"/>
      <c r="Z81" s="136"/>
    </row>
    <row r="82" spans="1:27" ht="20.100000000000001" customHeight="1" x14ac:dyDescent="0.15">
      <c r="A82" s="112"/>
      <c r="B82" s="112"/>
      <c r="C82" s="140"/>
      <c r="D82" s="137"/>
      <c r="E82" s="137"/>
      <c r="F82" s="137"/>
      <c r="G82" s="137"/>
      <c r="H82" s="137"/>
      <c r="I82" s="143"/>
      <c r="J82" s="139" t="s">
        <v>57</v>
      </c>
      <c r="K82" s="139"/>
      <c r="L82" s="139"/>
      <c r="M82" s="139"/>
      <c r="N82" s="139"/>
      <c r="O82" s="139"/>
      <c r="P82" s="139"/>
      <c r="Q82" s="139"/>
      <c r="R82" s="139"/>
      <c r="S82" s="139"/>
      <c r="T82" s="139"/>
      <c r="U82" s="139"/>
      <c r="V82" s="139"/>
      <c r="W82" s="139"/>
      <c r="X82" s="139"/>
      <c r="Y82" s="139"/>
      <c r="Z82" s="136"/>
    </row>
    <row r="83" spans="1:27" ht="20.100000000000001" customHeight="1" x14ac:dyDescent="0.15">
      <c r="A83" s="112">
        <f>IFERROR(IF(OR(AND($I63="する",NOT(AND(TRIM($I83)&lt;&gt;"",ISNUMBER(VALUE(SUBSTITUTE($I83,"-",""))),IFERROR(SEARCH("-",$I83),0)&gt;0))), AND($I63="しない",NOT(ISBLANK($I83)))),1001,0),3)</f>
        <v>0</v>
      </c>
      <c r="B83" s="112"/>
      <c r="C83" s="131"/>
      <c r="D83" s="132">
        <v>9</v>
      </c>
      <c r="E83" s="107" t="s">
        <v>58</v>
      </c>
      <c r="I83" s="65"/>
      <c r="J83" s="65"/>
      <c r="K83" s="65"/>
      <c r="L83" s="65"/>
      <c r="M83" s="65"/>
      <c r="O83" s="144" t="s">
        <v>59</v>
      </c>
      <c r="P83" s="1"/>
      <c r="Q83" s="107" t="s">
        <v>60</v>
      </c>
      <c r="Y83" s="138"/>
      <c r="Z83" s="136"/>
    </row>
    <row r="84" spans="1:27" ht="20.100000000000001" customHeight="1" x14ac:dyDescent="0.15">
      <c r="A84" s="112">
        <f>IFERROR(IF(AND($I63="しない",NOT(ISBLANK($P83))),1001,0),3)</f>
        <v>0</v>
      </c>
      <c r="B84" s="112"/>
      <c r="C84" s="140"/>
      <c r="D84" s="137"/>
      <c r="E84" s="137"/>
      <c r="F84" s="137"/>
      <c r="G84" s="137"/>
      <c r="H84" s="137"/>
      <c r="I84" s="134"/>
      <c r="J84" s="139" t="s">
        <v>61</v>
      </c>
      <c r="K84" s="138"/>
      <c r="L84" s="138"/>
      <c r="M84" s="138"/>
      <c r="N84" s="138"/>
      <c r="O84" s="138"/>
      <c r="P84" s="138"/>
      <c r="Q84" s="138"/>
      <c r="R84" s="138"/>
      <c r="S84" s="138"/>
      <c r="T84" s="138"/>
      <c r="U84" s="138"/>
      <c r="V84" s="138"/>
      <c r="W84" s="138"/>
      <c r="X84" s="138"/>
      <c r="Y84" s="138"/>
      <c r="Z84" s="136"/>
    </row>
    <row r="85" spans="1:27" ht="20.100000000000001" customHeight="1" x14ac:dyDescent="0.15">
      <c r="A85" s="112">
        <f>IFERROR(IF(OR(AND($I63="する",AND(TRIM($I85)&lt;&gt;"",NOT(AND(ISNUMBER(VALUE(SUBSTITUTE($I85,"-",""))),IFERROR(SEARCH("-",$I85),0)&gt;0)))), AND($I63="しない",NOT(ISBLANK($I85)))),1001,0),3)</f>
        <v>0</v>
      </c>
      <c r="B85" s="112"/>
      <c r="C85" s="131"/>
      <c r="D85" s="132">
        <v>10</v>
      </c>
      <c r="E85" s="107" t="s">
        <v>62</v>
      </c>
      <c r="I85" s="65"/>
      <c r="J85" s="65"/>
      <c r="K85" s="65"/>
      <c r="L85" s="65"/>
      <c r="M85" s="65"/>
      <c r="N85" s="138"/>
      <c r="O85" s="138"/>
      <c r="P85" s="138"/>
      <c r="Q85" s="138"/>
      <c r="R85" s="138"/>
      <c r="S85" s="138"/>
      <c r="T85" s="138"/>
      <c r="U85" s="138"/>
      <c r="V85" s="138"/>
      <c r="W85" s="138"/>
      <c r="X85" s="138"/>
      <c r="Y85" s="138"/>
      <c r="Z85" s="136"/>
    </row>
    <row r="86" spans="1:27" ht="20.100000000000001" customHeight="1" x14ac:dyDescent="0.15">
      <c r="A86" s="112"/>
      <c r="B86" s="112"/>
      <c r="C86" s="140"/>
      <c r="D86" s="137"/>
      <c r="E86" s="137"/>
      <c r="F86" s="137"/>
      <c r="G86" s="137"/>
      <c r="H86" s="137"/>
      <c r="I86" s="134"/>
      <c r="J86" s="139" t="s">
        <v>61</v>
      </c>
      <c r="K86" s="138"/>
      <c r="L86" s="138"/>
      <c r="M86" s="138"/>
      <c r="N86" s="138"/>
      <c r="O86" s="138"/>
      <c r="P86" s="138"/>
      <c r="Q86" s="138"/>
      <c r="R86" s="138"/>
      <c r="S86" s="138"/>
      <c r="T86" s="138"/>
      <c r="U86" s="138"/>
      <c r="V86" s="138"/>
      <c r="W86" s="138"/>
      <c r="X86" s="138"/>
      <c r="Y86" s="138"/>
      <c r="Z86" s="136"/>
    </row>
    <row r="87" spans="1:27" ht="20.100000000000001" customHeight="1" x14ac:dyDescent="0.15">
      <c r="A87" s="112">
        <f>IFERROR(IF(OR(AND($I63="する",AND(TRIM($I87)&lt;&gt;"",NOT(IFERROR(SEARCH("@",$I87),0)&gt;0))),AND($I63="しない",NOT(ISBLANK($I87)))),1001,0),3)</f>
        <v>0</v>
      </c>
      <c r="B87" s="112"/>
      <c r="C87" s="140"/>
      <c r="D87" s="132">
        <v>11</v>
      </c>
      <c r="E87" s="107" t="s">
        <v>63</v>
      </c>
      <c r="I87" s="65"/>
      <c r="J87" s="65"/>
      <c r="K87" s="65"/>
      <c r="L87" s="65"/>
      <c r="M87" s="65"/>
      <c r="N87" s="65"/>
      <c r="O87" s="65"/>
      <c r="P87" s="65"/>
      <c r="Q87" s="71"/>
      <c r="R87" s="65"/>
      <c r="S87" s="65"/>
      <c r="T87" s="65"/>
      <c r="U87" s="65"/>
      <c r="V87" s="65"/>
      <c r="W87" s="65"/>
      <c r="X87" s="65"/>
      <c r="Y87" s="65"/>
      <c r="Z87" s="136"/>
    </row>
    <row r="88" spans="1:27" ht="20.100000000000001" customHeight="1" x14ac:dyDescent="0.15">
      <c r="A88" s="112"/>
      <c r="B88" s="112"/>
      <c r="C88" s="140"/>
      <c r="D88" s="132"/>
      <c r="I88" s="134"/>
      <c r="J88" s="145" t="s">
        <v>111</v>
      </c>
      <c r="K88" s="162"/>
      <c r="L88" s="138"/>
      <c r="M88" s="138"/>
      <c r="N88" s="138"/>
      <c r="O88" s="138"/>
      <c r="P88" s="138"/>
      <c r="Q88" s="163"/>
      <c r="R88" s="138"/>
      <c r="S88" s="138"/>
      <c r="T88" s="138"/>
      <c r="U88" s="138"/>
      <c r="V88" s="138"/>
      <c r="W88" s="138"/>
      <c r="X88" s="138"/>
      <c r="Y88" s="138"/>
      <c r="Z88" s="137"/>
      <c r="AA88" s="148"/>
    </row>
    <row r="89" spans="1:27" ht="20.100000000000001" customHeight="1" x14ac:dyDescent="0.15">
      <c r="A89" s="112"/>
      <c r="B89" s="112"/>
      <c r="C89" s="151"/>
      <c r="D89" s="152"/>
      <c r="E89" s="152"/>
      <c r="F89" s="152"/>
      <c r="G89" s="152"/>
      <c r="H89" s="152"/>
      <c r="I89" s="164"/>
      <c r="J89" s="165"/>
      <c r="K89" s="166"/>
      <c r="L89" s="165"/>
      <c r="M89" s="165"/>
      <c r="N89" s="165"/>
      <c r="O89" s="165"/>
      <c r="P89" s="165"/>
      <c r="Q89" s="167"/>
      <c r="R89" s="165"/>
      <c r="S89" s="165"/>
      <c r="T89" s="165"/>
      <c r="U89" s="165"/>
      <c r="V89" s="165"/>
      <c r="W89" s="165"/>
      <c r="X89" s="165"/>
      <c r="Y89" s="165"/>
      <c r="Z89" s="152"/>
      <c r="AA89" s="148"/>
    </row>
    <row r="90" spans="1:27" ht="20.100000000000001" customHeight="1" x14ac:dyDescent="0.15">
      <c r="A90" s="112"/>
      <c r="B90" s="112"/>
      <c r="C90" s="137"/>
      <c r="D90" s="137"/>
      <c r="E90" s="137"/>
      <c r="F90" s="137"/>
      <c r="G90" s="137"/>
      <c r="H90" s="137"/>
      <c r="I90" s="156"/>
      <c r="J90" s="137"/>
      <c r="K90" s="168"/>
      <c r="L90" s="137"/>
      <c r="M90" s="137"/>
      <c r="N90" s="137"/>
      <c r="O90" s="137"/>
      <c r="P90" s="137"/>
      <c r="Q90" s="137"/>
      <c r="R90" s="137"/>
      <c r="S90" s="137"/>
      <c r="T90" s="137"/>
      <c r="U90" s="137"/>
      <c r="V90" s="137"/>
      <c r="W90" s="137"/>
      <c r="X90" s="137"/>
      <c r="Y90" s="137"/>
      <c r="Z90" s="137"/>
    </row>
    <row r="91" spans="1:27" ht="15.75" hidden="1" customHeight="1" x14ac:dyDescent="0.15">
      <c r="A91" s="112"/>
      <c r="B91" s="112"/>
      <c r="C91" s="137"/>
      <c r="D91" s="137"/>
      <c r="E91" s="137"/>
      <c r="F91" s="137"/>
      <c r="G91" s="137"/>
      <c r="H91" s="137"/>
      <c r="I91" s="156"/>
      <c r="J91" s="137"/>
      <c r="K91" s="168"/>
      <c r="L91" s="137"/>
      <c r="M91" s="137"/>
      <c r="N91" s="137"/>
      <c r="O91" s="137"/>
      <c r="P91" s="137"/>
      <c r="Q91" s="137"/>
      <c r="R91" s="137"/>
      <c r="S91" s="137"/>
      <c r="T91" s="137"/>
      <c r="U91" s="137"/>
      <c r="V91" s="137"/>
      <c r="W91" s="137"/>
      <c r="X91" s="137"/>
      <c r="Y91" s="137"/>
      <c r="Z91" s="137"/>
    </row>
    <row r="92" spans="1:27" ht="15.75" hidden="1" customHeight="1" x14ac:dyDescent="0.15">
      <c r="A92" s="112"/>
      <c r="B92" s="112"/>
      <c r="C92" s="137"/>
      <c r="D92" s="137"/>
      <c r="E92" s="137"/>
      <c r="F92" s="137"/>
      <c r="G92" s="137"/>
      <c r="H92" s="137"/>
      <c r="I92" s="156"/>
      <c r="J92" s="137"/>
      <c r="K92" s="168"/>
      <c r="L92" s="137"/>
      <c r="M92" s="137"/>
      <c r="N92" s="137"/>
      <c r="O92" s="137"/>
      <c r="P92" s="137"/>
      <c r="Q92" s="137"/>
      <c r="R92" s="137"/>
      <c r="S92" s="137"/>
      <c r="T92" s="137"/>
      <c r="U92" s="137"/>
      <c r="V92" s="137"/>
      <c r="W92" s="137"/>
      <c r="X92" s="137"/>
      <c r="Y92" s="137"/>
      <c r="Z92" s="137"/>
    </row>
    <row r="93" spans="1:27" ht="15.75" hidden="1" customHeight="1" x14ac:dyDescent="0.15">
      <c r="A93" s="112"/>
      <c r="B93" s="112"/>
      <c r="C93" s="137"/>
      <c r="D93" s="137"/>
      <c r="E93" s="137"/>
      <c r="F93" s="137"/>
      <c r="G93" s="137"/>
      <c r="H93" s="137"/>
      <c r="I93" s="156"/>
      <c r="J93" s="137"/>
      <c r="K93" s="168"/>
      <c r="L93" s="137"/>
      <c r="M93" s="137"/>
      <c r="N93" s="137"/>
      <c r="O93" s="137"/>
      <c r="P93" s="137"/>
      <c r="Q93" s="137"/>
      <c r="R93" s="137"/>
      <c r="S93" s="137"/>
      <c r="T93" s="137"/>
      <c r="U93" s="137"/>
      <c r="V93" s="137"/>
      <c r="W93" s="137"/>
      <c r="X93" s="137"/>
      <c r="Y93" s="137"/>
      <c r="Z93" s="137"/>
    </row>
    <row r="94" spans="1:27" ht="15.75" hidden="1" customHeight="1" x14ac:dyDescent="0.15">
      <c r="A94" s="112"/>
      <c r="B94" s="112"/>
      <c r="C94" s="137"/>
      <c r="D94" s="137"/>
      <c r="E94" s="137"/>
      <c r="F94" s="137"/>
      <c r="G94" s="137"/>
      <c r="H94" s="137"/>
      <c r="I94" s="156"/>
      <c r="J94" s="137"/>
      <c r="K94" s="168"/>
      <c r="L94" s="137"/>
      <c r="M94" s="137"/>
      <c r="N94" s="137"/>
      <c r="O94" s="137"/>
      <c r="P94" s="137"/>
      <c r="Q94" s="137"/>
      <c r="R94" s="137"/>
      <c r="S94" s="137"/>
      <c r="T94" s="137"/>
      <c r="U94" s="137"/>
      <c r="V94" s="137"/>
      <c r="W94" s="137"/>
      <c r="X94" s="137"/>
      <c r="Y94" s="137"/>
      <c r="Z94" s="137"/>
    </row>
    <row r="95" spans="1:27" ht="15.75" hidden="1" customHeight="1" x14ac:dyDescent="0.15">
      <c r="A95" s="112"/>
      <c r="B95" s="112"/>
      <c r="C95" s="137"/>
      <c r="D95" s="137"/>
      <c r="E95" s="137"/>
      <c r="F95" s="137"/>
      <c r="G95" s="137"/>
      <c r="H95" s="137"/>
      <c r="I95" s="156"/>
      <c r="J95" s="137"/>
      <c r="K95" s="168"/>
      <c r="L95" s="137"/>
      <c r="M95" s="137"/>
      <c r="N95" s="137"/>
      <c r="O95" s="137"/>
      <c r="P95" s="137"/>
      <c r="Q95" s="137"/>
      <c r="R95" s="137"/>
      <c r="S95" s="137"/>
      <c r="T95" s="137"/>
      <c r="U95" s="137"/>
      <c r="V95" s="137"/>
      <c r="W95" s="137"/>
      <c r="X95" s="137"/>
      <c r="Y95" s="137"/>
      <c r="Z95" s="137"/>
    </row>
    <row r="96" spans="1:27" ht="15.75" hidden="1" customHeight="1" x14ac:dyDescent="0.15">
      <c r="A96" s="112"/>
      <c r="B96" s="112"/>
      <c r="C96" s="137"/>
      <c r="D96" s="137"/>
      <c r="E96" s="137"/>
      <c r="F96" s="137"/>
      <c r="G96" s="137"/>
      <c r="H96" s="137"/>
      <c r="I96" s="156"/>
      <c r="J96" s="137"/>
      <c r="K96" s="168"/>
      <c r="L96" s="137"/>
      <c r="M96" s="137"/>
      <c r="N96" s="137"/>
      <c r="O96" s="137"/>
      <c r="P96" s="137"/>
      <c r="Q96" s="137"/>
      <c r="R96" s="137"/>
      <c r="S96" s="137"/>
      <c r="T96" s="137"/>
      <c r="U96" s="137"/>
      <c r="V96" s="137"/>
      <c r="W96" s="137"/>
      <c r="X96" s="137"/>
      <c r="Y96" s="137"/>
      <c r="Z96" s="137"/>
    </row>
    <row r="97" spans="1:26" ht="15.75" hidden="1" customHeight="1" x14ac:dyDescent="0.15">
      <c r="A97" s="112"/>
      <c r="B97" s="112"/>
      <c r="C97" s="137"/>
      <c r="D97" s="137"/>
      <c r="E97" s="137"/>
      <c r="F97" s="137"/>
      <c r="G97" s="137"/>
      <c r="H97" s="137"/>
      <c r="I97" s="156"/>
      <c r="J97" s="137"/>
      <c r="K97" s="168"/>
      <c r="L97" s="137"/>
      <c r="M97" s="137"/>
      <c r="N97" s="137"/>
      <c r="O97" s="137"/>
      <c r="P97" s="137"/>
      <c r="Q97" s="137"/>
      <c r="R97" s="137"/>
      <c r="S97" s="137"/>
      <c r="T97" s="137"/>
      <c r="U97" s="137"/>
      <c r="V97" s="137"/>
      <c r="W97" s="137"/>
      <c r="X97" s="137"/>
      <c r="Y97" s="137"/>
      <c r="Z97" s="137"/>
    </row>
    <row r="98" spans="1:26" ht="15.75" hidden="1" customHeight="1" x14ac:dyDescent="0.15">
      <c r="A98" s="112"/>
      <c r="B98" s="112"/>
      <c r="C98" s="137"/>
      <c r="D98" s="137"/>
      <c r="E98" s="137"/>
      <c r="F98" s="137"/>
      <c r="G98" s="137"/>
      <c r="H98" s="137"/>
      <c r="I98" s="156"/>
      <c r="J98" s="137"/>
      <c r="K98" s="168"/>
      <c r="L98" s="137"/>
      <c r="M98" s="137"/>
      <c r="N98" s="137"/>
      <c r="O98" s="137"/>
      <c r="P98" s="137"/>
      <c r="Q98" s="137"/>
      <c r="R98" s="137"/>
      <c r="S98" s="137"/>
      <c r="T98" s="137"/>
      <c r="U98" s="137"/>
      <c r="V98" s="137"/>
      <c r="W98" s="137"/>
      <c r="X98" s="137"/>
      <c r="Y98" s="137"/>
      <c r="Z98" s="137"/>
    </row>
    <row r="99" spans="1:26" ht="15.75" hidden="1" customHeight="1" x14ac:dyDescent="0.15">
      <c r="A99" s="112"/>
      <c r="B99" s="112"/>
      <c r="C99" s="137"/>
      <c r="D99" s="137"/>
      <c r="E99" s="137"/>
      <c r="F99" s="137"/>
      <c r="G99" s="137"/>
      <c r="H99" s="137"/>
      <c r="I99" s="156"/>
      <c r="J99" s="137"/>
      <c r="K99" s="168"/>
      <c r="L99" s="137"/>
      <c r="M99" s="137"/>
      <c r="N99" s="137"/>
      <c r="O99" s="137"/>
      <c r="P99" s="137"/>
      <c r="Q99" s="137"/>
      <c r="R99" s="137"/>
      <c r="S99" s="137"/>
      <c r="T99" s="137"/>
      <c r="U99" s="137"/>
      <c r="V99" s="137"/>
      <c r="W99" s="137"/>
      <c r="X99" s="137"/>
      <c r="Y99" s="137"/>
      <c r="Z99" s="137"/>
    </row>
    <row r="100" spans="1:26" ht="15.75" hidden="1" customHeight="1" x14ac:dyDescent="0.15">
      <c r="A100" s="112"/>
      <c r="B100" s="112"/>
      <c r="C100" s="137"/>
      <c r="D100" s="137"/>
      <c r="E100" s="137"/>
      <c r="F100" s="137"/>
      <c r="G100" s="137"/>
      <c r="H100" s="137"/>
      <c r="I100" s="156"/>
      <c r="J100" s="137"/>
      <c r="K100" s="168"/>
      <c r="L100" s="137"/>
      <c r="M100" s="137"/>
      <c r="N100" s="137"/>
      <c r="O100" s="137"/>
      <c r="P100" s="137"/>
      <c r="Q100" s="137"/>
      <c r="R100" s="137"/>
      <c r="S100" s="137"/>
      <c r="T100" s="137"/>
      <c r="U100" s="137"/>
      <c r="V100" s="137"/>
      <c r="W100" s="137"/>
      <c r="X100" s="137"/>
      <c r="Y100" s="137"/>
      <c r="Z100" s="137"/>
    </row>
    <row r="101" spans="1:26" ht="15.75" hidden="1" customHeight="1" x14ac:dyDescent="0.15">
      <c r="A101" s="112"/>
      <c r="B101" s="112"/>
      <c r="C101" s="137"/>
      <c r="D101" s="137"/>
      <c r="E101" s="137"/>
      <c r="F101" s="137"/>
      <c r="G101" s="137"/>
      <c r="H101" s="137"/>
      <c r="I101" s="156"/>
      <c r="J101" s="137"/>
      <c r="K101" s="168"/>
      <c r="L101" s="137"/>
      <c r="M101" s="137"/>
      <c r="N101" s="137"/>
      <c r="O101" s="137"/>
      <c r="P101" s="137"/>
      <c r="Q101" s="137"/>
      <c r="R101" s="137"/>
      <c r="S101" s="137"/>
      <c r="T101" s="137"/>
      <c r="U101" s="137"/>
      <c r="V101" s="137"/>
      <c r="W101" s="137"/>
      <c r="X101" s="137"/>
      <c r="Y101" s="137"/>
      <c r="Z101" s="137"/>
    </row>
    <row r="102" spans="1:26" ht="15.75" hidden="1" customHeight="1" x14ac:dyDescent="0.15">
      <c r="A102" s="112"/>
      <c r="B102" s="112"/>
      <c r="C102" s="137"/>
      <c r="D102" s="137"/>
      <c r="E102" s="137"/>
      <c r="F102" s="137"/>
      <c r="G102" s="137"/>
      <c r="H102" s="137"/>
      <c r="I102" s="156"/>
      <c r="J102" s="137"/>
      <c r="K102" s="168"/>
      <c r="L102" s="137"/>
      <c r="M102" s="137"/>
      <c r="N102" s="137"/>
      <c r="O102" s="137"/>
      <c r="P102" s="137"/>
      <c r="Q102" s="137"/>
      <c r="R102" s="137"/>
      <c r="S102" s="137"/>
      <c r="T102" s="137"/>
      <c r="U102" s="137"/>
      <c r="V102" s="137"/>
      <c r="W102" s="137"/>
      <c r="X102" s="137"/>
      <c r="Y102" s="137"/>
      <c r="Z102" s="137"/>
    </row>
    <row r="103" spans="1:26" ht="15.75" hidden="1" customHeight="1" x14ac:dyDescent="0.15">
      <c r="A103" s="112"/>
      <c r="B103" s="112"/>
      <c r="C103" s="137"/>
      <c r="D103" s="137"/>
      <c r="E103" s="137"/>
      <c r="F103" s="137"/>
      <c r="G103" s="137"/>
      <c r="H103" s="137"/>
      <c r="I103" s="156"/>
      <c r="J103" s="137"/>
      <c r="K103" s="168"/>
      <c r="L103" s="137"/>
      <c r="M103" s="137"/>
      <c r="N103" s="137"/>
      <c r="O103" s="137"/>
      <c r="P103" s="137"/>
      <c r="Q103" s="137"/>
      <c r="R103" s="137"/>
      <c r="S103" s="137"/>
      <c r="T103" s="137"/>
      <c r="U103" s="137"/>
      <c r="V103" s="137"/>
      <c r="W103" s="137"/>
      <c r="X103" s="137"/>
      <c r="Y103" s="137"/>
      <c r="Z103" s="137"/>
    </row>
    <row r="104" spans="1:26" ht="15.75" hidden="1" customHeight="1" x14ac:dyDescent="0.15">
      <c r="A104" s="112"/>
      <c r="B104" s="112"/>
      <c r="C104" s="137"/>
      <c r="D104" s="137"/>
      <c r="E104" s="137"/>
      <c r="F104" s="137"/>
      <c r="G104" s="137"/>
      <c r="H104" s="137"/>
      <c r="I104" s="156"/>
      <c r="J104" s="137"/>
      <c r="K104" s="168"/>
      <c r="L104" s="137"/>
      <c r="M104" s="137"/>
      <c r="N104" s="137"/>
      <c r="O104" s="137"/>
      <c r="P104" s="137"/>
      <c r="Q104" s="137"/>
      <c r="R104" s="137"/>
      <c r="S104" s="137"/>
      <c r="T104" s="137"/>
      <c r="U104" s="137"/>
      <c r="V104" s="137"/>
      <c r="W104" s="137"/>
      <c r="X104" s="137"/>
      <c r="Y104" s="137"/>
      <c r="Z104" s="137"/>
    </row>
    <row r="105" spans="1:26" ht="15.75" hidden="1" customHeight="1" x14ac:dyDescent="0.15">
      <c r="A105" s="112"/>
      <c r="B105" s="112"/>
      <c r="C105" s="137"/>
      <c r="D105" s="137"/>
      <c r="E105" s="137"/>
      <c r="F105" s="137"/>
      <c r="G105" s="137"/>
      <c r="H105" s="137"/>
      <c r="I105" s="156"/>
      <c r="J105" s="137"/>
      <c r="K105" s="168"/>
      <c r="L105" s="137"/>
      <c r="M105" s="137"/>
      <c r="N105" s="137"/>
      <c r="O105" s="137"/>
      <c r="P105" s="137"/>
      <c r="Q105" s="137"/>
      <c r="R105" s="137"/>
      <c r="S105" s="137"/>
      <c r="T105" s="137"/>
      <c r="U105" s="137"/>
      <c r="V105" s="137"/>
      <c r="W105" s="137"/>
      <c r="X105" s="137"/>
      <c r="Y105" s="137"/>
      <c r="Z105" s="137"/>
    </row>
    <row r="106" spans="1:26" ht="15.75" hidden="1" customHeight="1" x14ac:dyDescent="0.15">
      <c r="A106" s="112"/>
      <c r="B106" s="112"/>
      <c r="C106" s="137"/>
      <c r="D106" s="137"/>
      <c r="E106" s="137"/>
      <c r="F106" s="137"/>
      <c r="G106" s="137"/>
      <c r="H106" s="137"/>
      <c r="I106" s="156"/>
      <c r="J106" s="137"/>
      <c r="K106" s="168"/>
      <c r="L106" s="137"/>
      <c r="M106" s="137"/>
      <c r="N106" s="137"/>
      <c r="O106" s="137"/>
      <c r="P106" s="137"/>
      <c r="Q106" s="137"/>
      <c r="R106" s="137"/>
      <c r="S106" s="137"/>
      <c r="T106" s="137"/>
      <c r="U106" s="137"/>
      <c r="V106" s="137"/>
      <c r="W106" s="137"/>
      <c r="X106" s="137"/>
      <c r="Y106" s="137"/>
      <c r="Z106" s="137"/>
    </row>
    <row r="107" spans="1:26" ht="15.75" hidden="1" customHeight="1" x14ac:dyDescent="0.15">
      <c r="A107" s="112"/>
      <c r="B107" s="112"/>
      <c r="C107" s="137"/>
      <c r="D107" s="137"/>
      <c r="E107" s="137"/>
      <c r="F107" s="137"/>
      <c r="G107" s="137"/>
      <c r="H107" s="137"/>
      <c r="I107" s="156"/>
      <c r="J107" s="137"/>
      <c r="K107" s="168"/>
      <c r="L107" s="137"/>
      <c r="M107" s="137"/>
      <c r="N107" s="137"/>
      <c r="O107" s="137"/>
      <c r="P107" s="137"/>
      <c r="Q107" s="137"/>
      <c r="R107" s="137"/>
      <c r="S107" s="137"/>
      <c r="T107" s="137"/>
      <c r="U107" s="137"/>
      <c r="V107" s="137"/>
      <c r="W107" s="137"/>
      <c r="X107" s="137"/>
      <c r="Y107" s="137"/>
      <c r="Z107" s="137"/>
    </row>
    <row r="108" spans="1:26" ht="20.100000000000001" customHeight="1" x14ac:dyDescent="0.15">
      <c r="A108" s="112"/>
      <c r="B108" s="112"/>
      <c r="C108" s="137"/>
      <c r="D108" s="137"/>
      <c r="E108" s="137"/>
      <c r="F108" s="137"/>
      <c r="G108" s="137"/>
      <c r="H108" s="137"/>
      <c r="I108" s="156"/>
      <c r="J108" s="137"/>
      <c r="K108" s="168"/>
      <c r="L108" s="137"/>
      <c r="M108" s="137"/>
      <c r="N108" s="137"/>
      <c r="O108" s="137"/>
      <c r="P108" s="137"/>
      <c r="Q108" s="137"/>
      <c r="R108" s="137"/>
      <c r="S108" s="137"/>
      <c r="T108" s="137"/>
      <c r="U108" s="137"/>
      <c r="V108" s="137"/>
      <c r="W108" s="137"/>
      <c r="X108" s="137"/>
      <c r="Y108" s="137"/>
      <c r="Z108" s="137"/>
    </row>
    <row r="109" spans="1:26" ht="20.100000000000001" customHeight="1" x14ac:dyDescent="0.15">
      <c r="A109" s="112"/>
      <c r="B109" s="112"/>
      <c r="C109" s="124" t="s">
        <v>73</v>
      </c>
      <c r="D109" s="125"/>
      <c r="E109" s="125"/>
      <c r="F109" s="125"/>
      <c r="G109" s="125"/>
      <c r="H109" s="126"/>
      <c r="Q109" s="169"/>
    </row>
    <row r="110" spans="1:26" ht="15" customHeight="1" x14ac:dyDescent="0.15">
      <c r="A110" s="112"/>
      <c r="B110" s="112"/>
      <c r="C110" s="170"/>
      <c r="D110" s="171"/>
      <c r="E110" s="171"/>
      <c r="F110" s="171"/>
      <c r="G110" s="171"/>
      <c r="H110" s="171"/>
      <c r="I110" s="172"/>
      <c r="J110" s="129"/>
      <c r="K110" s="172"/>
      <c r="L110" s="129"/>
      <c r="M110" s="129"/>
      <c r="N110" s="129"/>
      <c r="O110" s="129"/>
      <c r="P110" s="129"/>
      <c r="Q110" s="173"/>
      <c r="R110" s="129"/>
      <c r="S110" s="129"/>
      <c r="T110" s="129"/>
      <c r="U110" s="129"/>
      <c r="V110" s="129"/>
      <c r="W110" s="129"/>
      <c r="X110" s="129"/>
      <c r="Y110" s="129"/>
      <c r="Z110" s="130"/>
    </row>
    <row r="111" spans="1:26" ht="30" customHeight="1" x14ac:dyDescent="0.15">
      <c r="A111" s="112"/>
      <c r="B111" s="112"/>
      <c r="C111" s="170"/>
      <c r="D111" s="174" t="s">
        <v>105</v>
      </c>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36"/>
    </row>
    <row r="112" spans="1:26" ht="20.100000000000001" customHeight="1" x14ac:dyDescent="0.15">
      <c r="A112" s="112"/>
      <c r="B112" s="112"/>
      <c r="C112" s="131"/>
      <c r="D112" s="132">
        <v>1</v>
      </c>
      <c r="E112" s="107" t="s">
        <v>74</v>
      </c>
      <c r="I112" s="65"/>
      <c r="J112" s="65"/>
      <c r="K112" s="65"/>
      <c r="L112" s="65"/>
      <c r="M112" s="65"/>
      <c r="N112" s="65"/>
      <c r="O112" s="65"/>
      <c r="P112" s="65"/>
      <c r="Q112" s="72"/>
      <c r="R112" s="65"/>
      <c r="S112" s="65"/>
      <c r="T112" s="65"/>
      <c r="U112" s="65"/>
      <c r="V112" s="65"/>
      <c r="W112" s="65"/>
      <c r="X112" s="65"/>
      <c r="Y112" s="65"/>
      <c r="Z112" s="136"/>
    </row>
    <row r="113" spans="1:26" ht="20.100000000000001" customHeight="1" x14ac:dyDescent="0.15">
      <c r="A113" s="112"/>
      <c r="B113" s="112"/>
      <c r="C113" s="131"/>
      <c r="D113" s="132"/>
      <c r="E113" s="137"/>
      <c r="F113" s="137"/>
      <c r="G113" s="137"/>
      <c r="H113" s="137"/>
      <c r="I113" s="143"/>
      <c r="J113" s="139" t="s">
        <v>75</v>
      </c>
      <c r="K113" s="162"/>
      <c r="L113" s="138"/>
      <c r="M113" s="138"/>
      <c r="N113" s="138"/>
      <c r="O113" s="138"/>
      <c r="P113" s="138"/>
      <c r="Q113" s="175"/>
      <c r="R113" s="138"/>
      <c r="S113" s="138"/>
      <c r="T113" s="138"/>
      <c r="U113" s="138"/>
      <c r="V113" s="138"/>
      <c r="W113" s="138"/>
      <c r="X113" s="138"/>
      <c r="Y113" s="138"/>
      <c r="Z113" s="136"/>
    </row>
    <row r="114" spans="1:26" ht="20.100000000000001" customHeight="1" x14ac:dyDescent="0.15">
      <c r="A114" s="112">
        <f>IFERROR(IF(AND(TRIM($I114)&lt;&gt;"", NOT(OR(IFERROR(SEARCH(" ",$I114),0)&gt;0, IFERROR(SEARCH("　",$I114),0)&gt;0))),1001,0),3)</f>
        <v>0</v>
      </c>
      <c r="B114" s="112"/>
      <c r="C114" s="131"/>
      <c r="D114" s="132">
        <f>D112+1</f>
        <v>2</v>
      </c>
      <c r="E114" s="107" t="s">
        <v>76</v>
      </c>
      <c r="I114" s="65"/>
      <c r="J114" s="65"/>
      <c r="K114" s="65"/>
      <c r="L114" s="65"/>
      <c r="M114" s="65"/>
      <c r="N114" s="65"/>
      <c r="O114" s="65"/>
      <c r="P114" s="65"/>
      <c r="Q114" s="65"/>
      <c r="R114" s="65"/>
      <c r="S114" s="65"/>
      <c r="T114" s="65"/>
      <c r="U114" s="65"/>
      <c r="V114" s="65"/>
      <c r="W114" s="65"/>
      <c r="X114" s="65"/>
      <c r="Y114" s="65"/>
      <c r="Z114" s="136"/>
    </row>
    <row r="115" spans="1:26" ht="20.100000000000001" customHeight="1" x14ac:dyDescent="0.15">
      <c r="A115" s="112"/>
      <c r="B115" s="112"/>
      <c r="C115" s="131"/>
      <c r="D115" s="132"/>
      <c r="E115" s="137"/>
      <c r="F115" s="137"/>
      <c r="G115" s="137"/>
      <c r="H115" s="137"/>
      <c r="I115" s="143"/>
      <c r="J115" s="139" t="s">
        <v>55</v>
      </c>
      <c r="K115" s="139"/>
      <c r="L115" s="139"/>
      <c r="M115" s="139"/>
      <c r="N115" s="139"/>
      <c r="O115" s="139"/>
      <c r="P115" s="139"/>
      <c r="Q115" s="139"/>
      <c r="R115" s="139"/>
      <c r="S115" s="139"/>
      <c r="T115" s="139"/>
      <c r="U115" s="139"/>
      <c r="V115" s="139"/>
      <c r="W115" s="139"/>
      <c r="X115" s="139"/>
      <c r="Y115" s="139"/>
      <c r="Z115" s="136"/>
    </row>
    <row r="116" spans="1:26" ht="20.100000000000001" customHeight="1" x14ac:dyDescent="0.15">
      <c r="A116" s="112">
        <f>IFERROR(IF(AND(TRIM($I116)&lt;&gt;"", NOT(OR(IFERROR(SEARCH(" ",$I116),0)&gt;0, IFERROR(SEARCH("　",$I116),0)&gt;0))),1001,0),3)</f>
        <v>0</v>
      </c>
      <c r="B116" s="112"/>
      <c r="C116" s="131"/>
      <c r="D116" s="132">
        <f>D114+1</f>
        <v>3</v>
      </c>
      <c r="E116" s="107" t="s">
        <v>77</v>
      </c>
      <c r="I116" s="65"/>
      <c r="J116" s="65"/>
      <c r="K116" s="65"/>
      <c r="L116" s="65"/>
      <c r="M116" s="65"/>
      <c r="N116" s="65"/>
      <c r="O116" s="65"/>
      <c r="P116" s="65"/>
      <c r="Q116" s="65"/>
      <c r="R116" s="65"/>
      <c r="S116" s="65"/>
      <c r="T116" s="65"/>
      <c r="U116" s="65"/>
      <c r="V116" s="65"/>
      <c r="W116" s="65"/>
      <c r="X116" s="65"/>
      <c r="Y116" s="65"/>
      <c r="Z116" s="136"/>
    </row>
    <row r="117" spans="1:26" ht="20.100000000000001" customHeight="1" x14ac:dyDescent="0.15">
      <c r="A117" s="112"/>
      <c r="B117" s="112"/>
      <c r="C117" s="131"/>
      <c r="D117" s="137"/>
      <c r="E117" s="137"/>
      <c r="F117" s="137"/>
      <c r="G117" s="137"/>
      <c r="H117" s="137"/>
      <c r="I117" s="143"/>
      <c r="J117" s="139" t="s">
        <v>57</v>
      </c>
      <c r="K117" s="139"/>
      <c r="L117" s="139"/>
      <c r="M117" s="139"/>
      <c r="N117" s="139"/>
      <c r="O117" s="139"/>
      <c r="P117" s="139"/>
      <c r="Q117" s="139"/>
      <c r="R117" s="139"/>
      <c r="S117" s="139"/>
      <c r="T117" s="139"/>
      <c r="U117" s="139"/>
      <c r="V117" s="139"/>
      <c r="W117" s="139"/>
      <c r="X117" s="139"/>
      <c r="Y117" s="139"/>
      <c r="Z117" s="136"/>
    </row>
    <row r="118" spans="1:26" ht="20.100000000000001" customHeight="1" x14ac:dyDescent="0.15">
      <c r="A118" s="112"/>
      <c r="B118" s="112"/>
      <c r="C118" s="131"/>
      <c r="D118" s="132">
        <f>D116+1</f>
        <v>4</v>
      </c>
      <c r="E118" s="107" t="s">
        <v>47</v>
      </c>
      <c r="I118" s="67"/>
      <c r="J118" s="68"/>
      <c r="K118" s="68"/>
      <c r="L118" s="68"/>
      <c r="M118" s="68"/>
      <c r="N118" s="137"/>
      <c r="O118" s="137"/>
      <c r="P118" s="137"/>
      <c r="Q118" s="137"/>
      <c r="R118" s="137"/>
      <c r="S118" s="137"/>
      <c r="T118" s="137"/>
      <c r="U118" s="137"/>
      <c r="V118" s="137"/>
      <c r="W118" s="137"/>
      <c r="X118" s="137"/>
      <c r="Y118" s="137"/>
      <c r="Z118" s="136"/>
    </row>
    <row r="119" spans="1:26" ht="20.100000000000001" customHeight="1" x14ac:dyDescent="0.15">
      <c r="A119" s="112"/>
      <c r="B119" s="112"/>
      <c r="C119" s="131"/>
      <c r="D119" s="132"/>
      <c r="E119" s="137"/>
      <c r="F119" s="137"/>
      <c r="G119" s="137"/>
      <c r="H119" s="137"/>
      <c r="I119" s="134"/>
      <c r="J119" s="139" t="s">
        <v>114</v>
      </c>
      <c r="K119" s="138"/>
      <c r="L119" s="138"/>
      <c r="M119" s="138"/>
      <c r="N119" s="138"/>
      <c r="O119" s="138"/>
      <c r="P119" s="138"/>
      <c r="Q119" s="138"/>
      <c r="R119" s="138"/>
      <c r="S119" s="138"/>
      <c r="T119" s="138"/>
      <c r="U119" s="138"/>
      <c r="V119" s="138"/>
      <c r="W119" s="138"/>
      <c r="X119" s="138"/>
      <c r="Y119" s="138"/>
      <c r="Z119" s="136"/>
    </row>
    <row r="120" spans="1:26" ht="20.100000000000001" customHeight="1" x14ac:dyDescent="0.15">
      <c r="A120" s="112">
        <f>IFERROR(IF(AND(TRIM($I120)&lt;&gt;"", AND(OR(ISERROR(FIND("@"&amp;LEFT($I120,3)&amp;"@", 都道府県3))=FALSE, ISERROR(FIND("@"&amp;LEFT($I120,4)&amp;"@",都道府県4))=FALSE))=FALSE),1001,0),3)</f>
        <v>0</v>
      </c>
      <c r="B120" s="112"/>
      <c r="C120" s="131"/>
      <c r="D120" s="132">
        <f>D118+1</f>
        <v>5</v>
      </c>
      <c r="E120" s="107" t="s">
        <v>48</v>
      </c>
      <c r="I120" s="69"/>
      <c r="J120" s="69"/>
      <c r="K120" s="69"/>
      <c r="L120" s="69"/>
      <c r="M120" s="69"/>
      <c r="N120" s="69"/>
      <c r="O120" s="69"/>
      <c r="P120" s="69"/>
      <c r="Q120" s="70"/>
      <c r="R120" s="69"/>
      <c r="S120" s="69"/>
      <c r="T120" s="69"/>
      <c r="U120" s="69"/>
      <c r="V120" s="69"/>
      <c r="W120" s="69"/>
      <c r="X120" s="69"/>
      <c r="Y120" s="69"/>
      <c r="Z120" s="136"/>
    </row>
    <row r="121" spans="1:26" ht="20.100000000000001" customHeight="1" x14ac:dyDescent="0.15">
      <c r="A121" s="112"/>
      <c r="B121" s="112"/>
      <c r="C121" s="131"/>
      <c r="D121" s="132"/>
      <c r="E121" s="137"/>
      <c r="F121" s="137"/>
      <c r="G121" s="137"/>
      <c r="H121" s="137"/>
      <c r="I121" s="134"/>
      <c r="J121" s="139" t="s">
        <v>78</v>
      </c>
      <c r="K121" s="138"/>
      <c r="L121" s="138"/>
      <c r="M121" s="138"/>
      <c r="N121" s="138"/>
      <c r="O121" s="138"/>
      <c r="P121" s="138"/>
      <c r="Q121" s="138"/>
      <c r="R121" s="138"/>
      <c r="S121" s="138"/>
      <c r="T121" s="138"/>
      <c r="U121" s="138"/>
      <c r="V121" s="138"/>
      <c r="W121" s="138"/>
      <c r="X121" s="138"/>
      <c r="Y121" s="138"/>
      <c r="Z121" s="136"/>
    </row>
    <row r="122" spans="1:26" ht="20.100000000000001" customHeight="1" x14ac:dyDescent="0.15">
      <c r="A122" s="112">
        <f>IFERROR(IF(AND(TRIM($I122)&lt;&gt;"", NOT(AND(ISNUMBER(VALUE(SUBSTITUTE($I122,"-",""))), IFERROR(SEARCH("-",$I122),0)&gt;0))),1001,0),3)</f>
        <v>0</v>
      </c>
      <c r="B122" s="112"/>
      <c r="C122" s="131"/>
      <c r="D122" s="132">
        <f>D120+1</f>
        <v>6</v>
      </c>
      <c r="E122" s="107" t="s">
        <v>58</v>
      </c>
      <c r="I122" s="65"/>
      <c r="J122" s="65"/>
      <c r="K122" s="65"/>
      <c r="L122" s="65"/>
      <c r="M122" s="65"/>
      <c r="O122" s="144" t="s">
        <v>59</v>
      </c>
      <c r="P122" s="1"/>
      <c r="Q122" s="107" t="s">
        <v>60</v>
      </c>
      <c r="Y122" s="138"/>
      <c r="Z122" s="136"/>
    </row>
    <row r="123" spans="1:26" ht="20.100000000000001" customHeight="1" x14ac:dyDescent="0.15">
      <c r="A123" s="112"/>
      <c r="B123" s="112"/>
      <c r="C123" s="140"/>
      <c r="D123" s="137"/>
      <c r="E123" s="137"/>
      <c r="F123" s="137"/>
      <c r="G123" s="137"/>
      <c r="H123" s="137"/>
      <c r="I123" s="134"/>
      <c r="J123" s="139" t="s">
        <v>79</v>
      </c>
      <c r="K123" s="138"/>
      <c r="L123" s="138"/>
      <c r="M123" s="138"/>
      <c r="N123" s="138"/>
      <c r="O123" s="138"/>
      <c r="P123" s="138"/>
      <c r="Q123" s="138"/>
      <c r="R123" s="138"/>
      <c r="S123" s="138"/>
      <c r="T123" s="138"/>
      <c r="U123" s="138"/>
      <c r="V123" s="138"/>
      <c r="W123" s="138"/>
      <c r="X123" s="138"/>
      <c r="Y123" s="138"/>
      <c r="Z123" s="136"/>
    </row>
    <row r="124" spans="1:26" ht="20.100000000000001" customHeight="1" x14ac:dyDescent="0.15">
      <c r="A124" s="112">
        <f>IFERROR(IF(AND(TRIM($I124)&lt;&gt;"", NOT(AND(ISNUMBER(VALUE(SUBSTITUTE($I124,"-",""))), IFERROR(SEARCH("-",$I124),0)&gt;0))),1001,0),3)</f>
        <v>0</v>
      </c>
      <c r="B124" s="112"/>
      <c r="C124" s="131"/>
      <c r="D124" s="132">
        <f>D122+1</f>
        <v>7</v>
      </c>
      <c r="E124" s="107" t="s">
        <v>62</v>
      </c>
      <c r="I124" s="65"/>
      <c r="J124" s="65"/>
      <c r="K124" s="65"/>
      <c r="L124" s="65"/>
      <c r="M124" s="65"/>
      <c r="N124" s="138"/>
      <c r="O124" s="138"/>
      <c r="P124" s="138"/>
      <c r="Q124" s="138"/>
      <c r="R124" s="138"/>
      <c r="S124" s="138"/>
      <c r="T124" s="138"/>
      <c r="U124" s="138"/>
      <c r="V124" s="138"/>
      <c r="W124" s="138"/>
      <c r="X124" s="138"/>
      <c r="Y124" s="138"/>
      <c r="Z124" s="136"/>
    </row>
    <row r="125" spans="1:26" ht="20.100000000000001" customHeight="1" x14ac:dyDescent="0.15">
      <c r="A125" s="112"/>
      <c r="B125" s="112"/>
      <c r="C125" s="140"/>
      <c r="D125" s="137"/>
      <c r="E125" s="137"/>
      <c r="F125" s="137"/>
      <c r="G125" s="137"/>
      <c r="H125" s="137"/>
      <c r="I125" s="134"/>
      <c r="J125" s="139" t="s">
        <v>79</v>
      </c>
      <c r="K125" s="138"/>
      <c r="L125" s="138"/>
      <c r="M125" s="138"/>
      <c r="N125" s="138"/>
      <c r="O125" s="138"/>
      <c r="P125" s="138"/>
      <c r="Q125" s="138"/>
      <c r="R125" s="138"/>
      <c r="S125" s="138"/>
      <c r="T125" s="138"/>
      <c r="U125" s="138"/>
      <c r="V125" s="138"/>
      <c r="W125" s="138"/>
      <c r="X125" s="138"/>
      <c r="Y125" s="138"/>
      <c r="Z125" s="136"/>
    </row>
    <row r="126" spans="1:26" ht="20.100000000000001" customHeight="1" x14ac:dyDescent="0.15">
      <c r="A126" s="112">
        <f>IFERROR(IF(AND(TRIM($I126)&lt;&gt;"", NOT(IFERROR(SEARCH("@",$I126),0)&gt;0)),1001,0),3)</f>
        <v>0</v>
      </c>
      <c r="B126" s="112"/>
      <c r="C126" s="131"/>
      <c r="D126" s="132">
        <f>D124+1</f>
        <v>8</v>
      </c>
      <c r="E126" s="107" t="s">
        <v>63</v>
      </c>
      <c r="I126" s="65"/>
      <c r="J126" s="65"/>
      <c r="K126" s="65"/>
      <c r="L126" s="65"/>
      <c r="M126" s="65"/>
      <c r="N126" s="65"/>
      <c r="O126" s="65"/>
      <c r="P126" s="65"/>
      <c r="Q126" s="71"/>
      <c r="R126" s="65"/>
      <c r="S126" s="65"/>
      <c r="T126" s="65"/>
      <c r="U126" s="65"/>
      <c r="V126" s="65"/>
      <c r="W126" s="65"/>
      <c r="X126" s="65"/>
      <c r="Y126" s="65"/>
      <c r="Z126" s="136"/>
    </row>
    <row r="127" spans="1:26" ht="20.100000000000001" customHeight="1" x14ac:dyDescent="0.15">
      <c r="A127" s="112"/>
      <c r="B127" s="112"/>
      <c r="C127" s="140"/>
      <c r="D127" s="137"/>
      <c r="E127" s="137"/>
      <c r="F127" s="137"/>
      <c r="G127" s="137"/>
      <c r="H127" s="137"/>
      <c r="I127" s="134"/>
      <c r="J127" s="145" t="s">
        <v>112</v>
      </c>
      <c r="K127" s="162"/>
      <c r="L127" s="138"/>
      <c r="M127" s="138"/>
      <c r="N127" s="138"/>
      <c r="O127" s="138"/>
      <c r="P127" s="138"/>
      <c r="Q127" s="163"/>
      <c r="R127" s="138"/>
      <c r="S127" s="138"/>
      <c r="T127" s="138"/>
      <c r="U127" s="138"/>
      <c r="V127" s="138"/>
      <c r="W127" s="138"/>
      <c r="X127" s="138"/>
      <c r="Y127" s="138"/>
      <c r="Z127" s="136"/>
    </row>
    <row r="128" spans="1:26" ht="20.100000000000001" customHeight="1" x14ac:dyDescent="0.15">
      <c r="A128" s="112"/>
      <c r="B128" s="112"/>
      <c r="C128" s="151"/>
      <c r="D128" s="152"/>
      <c r="E128" s="152"/>
      <c r="F128" s="152"/>
      <c r="G128" s="152"/>
      <c r="H128" s="152"/>
      <c r="I128" s="154"/>
      <c r="J128" s="153"/>
      <c r="K128" s="154"/>
      <c r="L128" s="153"/>
      <c r="M128" s="153"/>
      <c r="N128" s="153"/>
      <c r="O128" s="153"/>
      <c r="P128" s="153"/>
      <c r="Q128" s="176"/>
      <c r="R128" s="153"/>
      <c r="S128" s="153"/>
      <c r="T128" s="153"/>
      <c r="U128" s="153"/>
      <c r="V128" s="153"/>
      <c r="W128" s="153"/>
      <c r="X128" s="153"/>
      <c r="Y128" s="153"/>
      <c r="Z128" s="155"/>
    </row>
    <row r="129" spans="1:26" ht="20.100000000000001" customHeight="1" x14ac:dyDescent="0.15">
      <c r="A129" s="112"/>
      <c r="B129" s="112"/>
      <c r="C129" s="137"/>
      <c r="D129" s="137"/>
      <c r="E129" s="137"/>
      <c r="F129" s="137"/>
      <c r="G129" s="137"/>
      <c r="H129" s="137"/>
      <c r="I129" s="157"/>
      <c r="J129" s="157"/>
      <c r="K129" s="157"/>
      <c r="L129" s="157"/>
      <c r="M129" s="157"/>
      <c r="N129" s="157"/>
      <c r="O129" s="157"/>
      <c r="P129" s="157"/>
      <c r="Q129" s="177"/>
      <c r="R129" s="157"/>
      <c r="S129" s="157"/>
      <c r="T129" s="157"/>
      <c r="U129" s="157"/>
      <c r="V129" s="157"/>
      <c r="W129" s="157"/>
      <c r="X129" s="157"/>
      <c r="Y129" s="157"/>
      <c r="Z129" s="137"/>
    </row>
    <row r="130" spans="1:26" ht="15.75" hidden="1" customHeight="1" x14ac:dyDescent="0.15">
      <c r="A130" s="112"/>
      <c r="B130" s="112"/>
      <c r="C130" s="137"/>
      <c r="D130" s="137"/>
      <c r="E130" s="137"/>
      <c r="F130" s="137"/>
      <c r="G130" s="137"/>
      <c r="H130" s="137"/>
      <c r="I130" s="157"/>
      <c r="J130" s="157"/>
      <c r="K130" s="157"/>
      <c r="L130" s="157"/>
      <c r="M130" s="157"/>
      <c r="N130" s="157"/>
      <c r="O130" s="157"/>
      <c r="P130" s="157"/>
      <c r="Q130" s="177"/>
      <c r="R130" s="157"/>
      <c r="S130" s="157"/>
      <c r="T130" s="157"/>
      <c r="U130" s="157"/>
      <c r="V130" s="157"/>
      <c r="W130" s="157"/>
      <c r="X130" s="157"/>
      <c r="Y130" s="157"/>
      <c r="Z130" s="137"/>
    </row>
    <row r="131" spans="1:26" ht="15.75" hidden="1" customHeight="1" x14ac:dyDescent="0.15">
      <c r="A131" s="112"/>
      <c r="B131" s="112"/>
      <c r="C131" s="137"/>
      <c r="D131" s="137"/>
      <c r="E131" s="137"/>
      <c r="F131" s="137"/>
      <c r="G131" s="137"/>
      <c r="H131" s="137"/>
      <c r="I131" s="157"/>
      <c r="J131" s="157"/>
      <c r="K131" s="157"/>
      <c r="L131" s="157"/>
      <c r="M131" s="157"/>
      <c r="N131" s="157"/>
      <c r="O131" s="157"/>
      <c r="P131" s="157"/>
      <c r="Q131" s="177"/>
      <c r="R131" s="157"/>
      <c r="S131" s="157"/>
      <c r="T131" s="157"/>
      <c r="U131" s="157"/>
      <c r="V131" s="157"/>
      <c r="W131" s="157"/>
      <c r="X131" s="157"/>
      <c r="Y131" s="157"/>
      <c r="Z131" s="137"/>
    </row>
    <row r="132" spans="1:26" ht="15.75" hidden="1" customHeight="1" x14ac:dyDescent="0.15">
      <c r="A132" s="112"/>
      <c r="B132" s="112"/>
      <c r="C132" s="137"/>
      <c r="D132" s="137"/>
      <c r="E132" s="137"/>
      <c r="F132" s="137"/>
      <c r="G132" s="137"/>
      <c r="H132" s="137"/>
      <c r="I132" s="157"/>
      <c r="J132" s="157"/>
      <c r="K132" s="157"/>
      <c r="L132" s="157"/>
      <c r="M132" s="157"/>
      <c r="N132" s="157"/>
      <c r="O132" s="157"/>
      <c r="P132" s="157"/>
      <c r="Q132" s="177"/>
      <c r="R132" s="157"/>
      <c r="S132" s="157"/>
      <c r="T132" s="157"/>
      <c r="U132" s="157"/>
      <c r="V132" s="157"/>
      <c r="W132" s="157"/>
      <c r="X132" s="157"/>
      <c r="Y132" s="157"/>
      <c r="Z132" s="137"/>
    </row>
    <row r="133" spans="1:26" ht="15.75" hidden="1" customHeight="1" x14ac:dyDescent="0.15">
      <c r="A133" s="112"/>
      <c r="B133" s="112"/>
      <c r="C133" s="137"/>
      <c r="D133" s="137"/>
      <c r="E133" s="137"/>
      <c r="F133" s="137"/>
      <c r="G133" s="137"/>
      <c r="H133" s="137"/>
      <c r="I133" s="157"/>
      <c r="J133" s="157"/>
      <c r="K133" s="157"/>
      <c r="L133" s="157"/>
      <c r="M133" s="157"/>
      <c r="N133" s="157"/>
      <c r="O133" s="157"/>
      <c r="P133" s="157"/>
      <c r="Q133" s="177"/>
      <c r="R133" s="157"/>
      <c r="S133" s="157"/>
      <c r="T133" s="157"/>
      <c r="U133" s="157"/>
      <c r="V133" s="157"/>
      <c r="W133" s="157"/>
      <c r="X133" s="157"/>
      <c r="Y133" s="157"/>
      <c r="Z133" s="137"/>
    </row>
    <row r="134" spans="1:26" ht="15.75" hidden="1" customHeight="1" x14ac:dyDescent="0.15">
      <c r="A134" s="112"/>
      <c r="B134" s="112"/>
      <c r="C134" s="137"/>
      <c r="D134" s="137"/>
      <c r="E134" s="137"/>
      <c r="F134" s="137"/>
      <c r="G134" s="137"/>
      <c r="H134" s="137"/>
      <c r="I134" s="157"/>
      <c r="J134" s="157"/>
      <c r="K134" s="157"/>
      <c r="L134" s="157"/>
      <c r="M134" s="157"/>
      <c r="N134" s="157"/>
      <c r="O134" s="157"/>
      <c r="P134" s="157"/>
      <c r="Q134" s="177"/>
      <c r="R134" s="157"/>
      <c r="S134" s="157"/>
      <c r="T134" s="157"/>
      <c r="U134" s="157"/>
      <c r="V134" s="157"/>
      <c r="W134" s="157"/>
      <c r="X134" s="157"/>
      <c r="Y134" s="157"/>
      <c r="Z134" s="137"/>
    </row>
    <row r="135" spans="1:26" ht="15.75" hidden="1" customHeight="1" x14ac:dyDescent="0.15">
      <c r="A135" s="112"/>
      <c r="B135" s="112"/>
      <c r="C135" s="137"/>
      <c r="D135" s="137"/>
      <c r="E135" s="137"/>
      <c r="F135" s="137"/>
      <c r="G135" s="137"/>
      <c r="H135" s="137"/>
      <c r="I135" s="157"/>
      <c r="J135" s="157"/>
      <c r="K135" s="157"/>
      <c r="L135" s="157"/>
      <c r="M135" s="157"/>
      <c r="N135" s="157"/>
      <c r="O135" s="157"/>
      <c r="P135" s="157"/>
      <c r="Q135" s="177"/>
      <c r="R135" s="157"/>
      <c r="S135" s="157"/>
      <c r="T135" s="157"/>
      <c r="U135" s="157"/>
      <c r="V135" s="157"/>
      <c r="W135" s="157"/>
      <c r="X135" s="157"/>
      <c r="Y135" s="157"/>
      <c r="Z135" s="137"/>
    </row>
    <row r="136" spans="1:26" ht="15.75" hidden="1" customHeight="1" x14ac:dyDescent="0.15">
      <c r="A136" s="112"/>
      <c r="B136" s="112"/>
      <c r="C136" s="137"/>
      <c r="D136" s="137"/>
      <c r="E136" s="137"/>
      <c r="F136" s="137"/>
      <c r="G136" s="137"/>
      <c r="H136" s="137"/>
      <c r="I136" s="157"/>
      <c r="J136" s="157"/>
      <c r="K136" s="157"/>
      <c r="L136" s="157"/>
      <c r="M136" s="157"/>
      <c r="N136" s="157"/>
      <c r="O136" s="157"/>
      <c r="P136" s="157"/>
      <c r="Q136" s="177"/>
      <c r="R136" s="157"/>
      <c r="S136" s="157"/>
      <c r="T136" s="157"/>
      <c r="U136" s="157"/>
      <c r="V136" s="157"/>
      <c r="W136" s="157"/>
      <c r="X136" s="157"/>
      <c r="Y136" s="157"/>
      <c r="Z136" s="137"/>
    </row>
    <row r="137" spans="1:26" ht="15.75" hidden="1" customHeight="1" x14ac:dyDescent="0.15">
      <c r="A137" s="112"/>
      <c r="B137" s="112"/>
      <c r="C137" s="137"/>
      <c r="D137" s="137"/>
      <c r="E137" s="137"/>
      <c r="F137" s="137"/>
      <c r="G137" s="137"/>
      <c r="H137" s="137"/>
      <c r="I137" s="157"/>
      <c r="J137" s="157"/>
      <c r="K137" s="157"/>
      <c r="L137" s="157"/>
      <c r="M137" s="157"/>
      <c r="N137" s="157"/>
      <c r="O137" s="157"/>
      <c r="P137" s="157"/>
      <c r="Q137" s="177"/>
      <c r="R137" s="157"/>
      <c r="S137" s="157"/>
      <c r="T137" s="157"/>
      <c r="U137" s="157"/>
      <c r="V137" s="157"/>
      <c r="W137" s="157"/>
      <c r="X137" s="157"/>
      <c r="Y137" s="157"/>
      <c r="Z137" s="137"/>
    </row>
    <row r="138" spans="1:26" ht="15.75" hidden="1" customHeight="1" x14ac:dyDescent="0.15">
      <c r="A138" s="112"/>
      <c r="B138" s="112"/>
      <c r="C138" s="137"/>
      <c r="D138" s="137"/>
      <c r="E138" s="137"/>
      <c r="F138" s="137"/>
      <c r="G138" s="137"/>
      <c r="H138" s="137"/>
      <c r="I138" s="157"/>
      <c r="J138" s="157"/>
      <c r="K138" s="157"/>
      <c r="L138" s="157"/>
      <c r="M138" s="157"/>
      <c r="N138" s="157"/>
      <c r="O138" s="157"/>
      <c r="P138" s="157"/>
      <c r="Q138" s="177"/>
      <c r="R138" s="157"/>
      <c r="S138" s="157"/>
      <c r="T138" s="157"/>
      <c r="U138" s="157"/>
      <c r="V138" s="157"/>
      <c r="W138" s="157"/>
      <c r="X138" s="157"/>
      <c r="Y138" s="157"/>
      <c r="Z138" s="137"/>
    </row>
    <row r="139" spans="1:26" ht="15.75" hidden="1" customHeight="1" x14ac:dyDescent="0.15">
      <c r="A139" s="112"/>
      <c r="B139" s="112"/>
      <c r="C139" s="137"/>
      <c r="D139" s="137"/>
      <c r="E139" s="137"/>
      <c r="F139" s="137"/>
      <c r="G139" s="137"/>
      <c r="H139" s="137"/>
      <c r="I139" s="157"/>
      <c r="J139" s="157"/>
      <c r="K139" s="157"/>
      <c r="L139" s="157"/>
      <c r="M139" s="157"/>
      <c r="N139" s="157"/>
      <c r="O139" s="157"/>
      <c r="P139" s="157"/>
      <c r="Q139" s="177"/>
      <c r="R139" s="157"/>
      <c r="S139" s="157"/>
      <c r="T139" s="157"/>
      <c r="U139" s="157"/>
      <c r="V139" s="157"/>
      <c r="W139" s="157"/>
      <c r="X139" s="157"/>
      <c r="Y139" s="157"/>
      <c r="Z139" s="137"/>
    </row>
    <row r="140" spans="1:26" ht="15.75" hidden="1" customHeight="1" x14ac:dyDescent="0.15">
      <c r="A140" s="112"/>
      <c r="B140" s="112"/>
      <c r="C140" s="137"/>
      <c r="D140" s="137"/>
      <c r="E140" s="137"/>
      <c r="F140" s="137"/>
      <c r="G140" s="137"/>
      <c r="H140" s="137"/>
      <c r="I140" s="157"/>
      <c r="J140" s="157"/>
      <c r="K140" s="157"/>
      <c r="L140" s="157"/>
      <c r="M140" s="157"/>
      <c r="N140" s="157"/>
      <c r="O140" s="157"/>
      <c r="P140" s="157"/>
      <c r="Q140" s="177"/>
      <c r="R140" s="157"/>
      <c r="S140" s="157"/>
      <c r="T140" s="157"/>
      <c r="U140" s="157"/>
      <c r="V140" s="157"/>
      <c r="W140" s="157"/>
      <c r="X140" s="157"/>
      <c r="Y140" s="157"/>
      <c r="Z140" s="137"/>
    </row>
    <row r="141" spans="1:26" ht="15.75" hidden="1" customHeight="1" x14ac:dyDescent="0.15">
      <c r="A141" s="112"/>
      <c r="B141" s="112"/>
      <c r="C141" s="137"/>
      <c r="D141" s="137"/>
      <c r="E141" s="137"/>
      <c r="F141" s="137"/>
      <c r="G141" s="137"/>
      <c r="H141" s="137"/>
      <c r="I141" s="157"/>
      <c r="J141" s="157"/>
      <c r="K141" s="157"/>
      <c r="L141" s="157"/>
      <c r="M141" s="157"/>
      <c r="N141" s="157"/>
      <c r="O141" s="157"/>
      <c r="P141" s="157"/>
      <c r="Q141" s="177"/>
      <c r="R141" s="157"/>
      <c r="S141" s="157"/>
      <c r="T141" s="157"/>
      <c r="U141" s="157"/>
      <c r="V141" s="157"/>
      <c r="W141" s="157"/>
      <c r="X141" s="157"/>
      <c r="Y141" s="157"/>
      <c r="Z141" s="137"/>
    </row>
    <row r="142" spans="1:26" ht="15.75" hidden="1" customHeight="1" x14ac:dyDescent="0.15">
      <c r="A142" s="112"/>
      <c r="B142" s="112"/>
      <c r="C142" s="137"/>
      <c r="D142" s="137"/>
      <c r="E142" s="137"/>
      <c r="F142" s="137"/>
      <c r="G142" s="137"/>
      <c r="H142" s="137"/>
      <c r="I142" s="157"/>
      <c r="J142" s="157"/>
      <c r="K142" s="157"/>
      <c r="L142" s="157"/>
      <c r="M142" s="157"/>
      <c r="N142" s="157"/>
      <c r="O142" s="157"/>
      <c r="P142" s="157"/>
      <c r="Q142" s="177"/>
      <c r="R142" s="157"/>
      <c r="S142" s="157"/>
      <c r="T142" s="157"/>
      <c r="U142" s="157"/>
      <c r="V142" s="157"/>
      <c r="W142" s="157"/>
      <c r="X142" s="157"/>
      <c r="Y142" s="157"/>
      <c r="Z142" s="137"/>
    </row>
    <row r="143" spans="1:26" ht="15.75" hidden="1" customHeight="1" x14ac:dyDescent="0.15">
      <c r="A143" s="112"/>
      <c r="B143" s="112"/>
      <c r="C143" s="137"/>
      <c r="D143" s="137"/>
      <c r="E143" s="137"/>
      <c r="F143" s="137"/>
      <c r="G143" s="137"/>
      <c r="H143" s="137"/>
      <c r="I143" s="157"/>
      <c r="J143" s="157"/>
      <c r="K143" s="157"/>
      <c r="L143" s="157"/>
      <c r="M143" s="157"/>
      <c r="N143" s="157"/>
      <c r="O143" s="157"/>
      <c r="P143" s="157"/>
      <c r="Q143" s="177"/>
      <c r="R143" s="157"/>
      <c r="S143" s="157"/>
      <c r="T143" s="157"/>
      <c r="U143" s="157"/>
      <c r="V143" s="157"/>
      <c r="W143" s="157"/>
      <c r="X143" s="157"/>
      <c r="Y143" s="157"/>
      <c r="Z143" s="137"/>
    </row>
    <row r="144" spans="1:26" ht="15.75" hidden="1" customHeight="1" x14ac:dyDescent="0.15">
      <c r="A144" s="112"/>
      <c r="B144" s="112"/>
      <c r="C144" s="137"/>
      <c r="D144" s="137"/>
      <c r="E144" s="137"/>
      <c r="F144" s="137"/>
      <c r="G144" s="137"/>
      <c r="H144" s="137"/>
      <c r="I144" s="157"/>
      <c r="J144" s="157"/>
      <c r="K144" s="157"/>
      <c r="L144" s="157"/>
      <c r="M144" s="157"/>
      <c r="N144" s="157"/>
      <c r="O144" s="157"/>
      <c r="P144" s="157"/>
      <c r="Q144" s="177"/>
      <c r="R144" s="157"/>
      <c r="S144" s="157"/>
      <c r="T144" s="157"/>
      <c r="U144" s="157"/>
      <c r="V144" s="157"/>
      <c r="W144" s="157"/>
      <c r="X144" s="157"/>
      <c r="Y144" s="157"/>
      <c r="Z144" s="137"/>
    </row>
    <row r="145" spans="1:26" ht="15.75" hidden="1" customHeight="1" x14ac:dyDescent="0.15">
      <c r="A145" s="112"/>
      <c r="B145" s="112"/>
      <c r="C145" s="137"/>
      <c r="D145" s="137"/>
      <c r="E145" s="137"/>
      <c r="F145" s="137"/>
      <c r="G145" s="137"/>
      <c r="H145" s="137"/>
      <c r="I145" s="157"/>
      <c r="J145" s="157"/>
      <c r="K145" s="157"/>
      <c r="L145" s="157"/>
      <c r="M145" s="157"/>
      <c r="N145" s="157"/>
      <c r="O145" s="157"/>
      <c r="P145" s="157"/>
      <c r="Q145" s="177"/>
      <c r="R145" s="157"/>
      <c r="S145" s="157"/>
      <c r="T145" s="157"/>
      <c r="U145" s="157"/>
      <c r="V145" s="157"/>
      <c r="W145" s="157"/>
      <c r="X145" s="157"/>
      <c r="Y145" s="157"/>
      <c r="Z145" s="137"/>
    </row>
    <row r="146" spans="1:26" ht="15.75" hidden="1" customHeight="1" x14ac:dyDescent="0.15">
      <c r="A146" s="112"/>
      <c r="B146" s="112"/>
      <c r="C146" s="137"/>
      <c r="D146" s="137"/>
      <c r="E146" s="137"/>
      <c r="F146" s="137"/>
      <c r="G146" s="137"/>
      <c r="H146" s="137"/>
      <c r="I146" s="157"/>
      <c r="J146" s="157"/>
      <c r="K146" s="157"/>
      <c r="L146" s="157"/>
      <c r="M146" s="157"/>
      <c r="N146" s="157"/>
      <c r="O146" s="157"/>
      <c r="P146" s="157"/>
      <c r="Q146" s="177"/>
      <c r="R146" s="157"/>
      <c r="S146" s="157"/>
      <c r="T146" s="157"/>
      <c r="U146" s="157"/>
      <c r="V146" s="157"/>
      <c r="W146" s="157"/>
      <c r="X146" s="157"/>
      <c r="Y146" s="157"/>
      <c r="Z146" s="137"/>
    </row>
    <row r="147" spans="1:26" ht="15.75" hidden="1" customHeight="1" x14ac:dyDescent="0.15">
      <c r="A147" s="112"/>
      <c r="B147" s="112"/>
      <c r="C147" s="137"/>
      <c r="D147" s="137"/>
      <c r="E147" s="137"/>
      <c r="F147" s="137"/>
      <c r="G147" s="137"/>
      <c r="H147" s="137"/>
      <c r="I147" s="157"/>
      <c r="J147" s="157"/>
      <c r="K147" s="157"/>
      <c r="L147" s="157"/>
      <c r="M147" s="157"/>
      <c r="N147" s="157"/>
      <c r="O147" s="157"/>
      <c r="P147" s="157"/>
      <c r="Q147" s="177"/>
      <c r="R147" s="157"/>
      <c r="S147" s="157"/>
      <c r="T147" s="157"/>
      <c r="U147" s="157"/>
      <c r="V147" s="157"/>
      <c r="W147" s="157"/>
      <c r="X147" s="157"/>
      <c r="Y147" s="157"/>
      <c r="Z147" s="137"/>
    </row>
    <row r="148" spans="1:26" ht="15.75" hidden="1" customHeight="1" x14ac:dyDescent="0.15">
      <c r="A148" s="112"/>
      <c r="B148" s="112"/>
      <c r="C148" s="137"/>
      <c r="D148" s="137"/>
      <c r="E148" s="137"/>
      <c r="F148" s="137"/>
      <c r="G148" s="137"/>
      <c r="H148" s="137"/>
      <c r="I148" s="157"/>
      <c r="J148" s="157"/>
      <c r="K148" s="157"/>
      <c r="L148" s="157"/>
      <c r="M148" s="157"/>
      <c r="N148" s="157"/>
      <c r="O148" s="157"/>
      <c r="P148" s="157"/>
      <c r="Q148" s="177"/>
      <c r="R148" s="157"/>
      <c r="S148" s="157"/>
      <c r="T148" s="157"/>
      <c r="U148" s="157"/>
      <c r="V148" s="157"/>
      <c r="W148" s="157"/>
      <c r="X148" s="157"/>
      <c r="Y148" s="157"/>
      <c r="Z148" s="137"/>
    </row>
    <row r="149" spans="1:26" ht="20.100000000000001" customHeight="1" x14ac:dyDescent="0.15">
      <c r="A149" s="112"/>
      <c r="B149" s="112"/>
      <c r="C149" s="137"/>
      <c r="D149" s="137"/>
      <c r="E149" s="137"/>
      <c r="F149" s="137"/>
      <c r="G149" s="137"/>
      <c r="H149" s="137"/>
      <c r="I149" s="157"/>
      <c r="J149" s="137"/>
      <c r="K149" s="137"/>
      <c r="L149" s="137"/>
      <c r="M149" s="137"/>
      <c r="N149" s="137"/>
      <c r="O149" s="137"/>
      <c r="P149" s="137"/>
      <c r="Q149" s="178"/>
      <c r="R149" s="137"/>
      <c r="S149" s="137"/>
      <c r="T149" s="137"/>
      <c r="U149" s="137"/>
      <c r="V149" s="137"/>
      <c r="W149" s="137"/>
      <c r="X149" s="137"/>
      <c r="Y149" s="137"/>
      <c r="Z149" s="137"/>
    </row>
    <row r="150" spans="1:26" ht="20.100000000000001" customHeight="1" x14ac:dyDescent="0.15">
      <c r="A150" s="112"/>
      <c r="B150" s="112"/>
      <c r="C150" s="124" t="s">
        <v>80</v>
      </c>
      <c r="D150" s="125"/>
      <c r="E150" s="125"/>
      <c r="F150" s="125"/>
      <c r="G150" s="125"/>
      <c r="H150" s="126"/>
      <c r="I150" s="158"/>
      <c r="K150" s="158"/>
    </row>
    <row r="151" spans="1:26" ht="20.100000000000001" customHeight="1" x14ac:dyDescent="0.15">
      <c r="A151" s="112"/>
      <c r="B151" s="112"/>
      <c r="C151" s="127"/>
      <c r="D151" s="128"/>
      <c r="E151" s="128"/>
      <c r="F151" s="128"/>
      <c r="G151" s="128"/>
      <c r="H151" s="128"/>
      <c r="I151" s="129"/>
      <c r="J151" s="129"/>
      <c r="K151" s="129"/>
      <c r="L151" s="129"/>
      <c r="M151" s="129"/>
      <c r="N151" s="129"/>
      <c r="O151" s="129"/>
      <c r="P151" s="129"/>
      <c r="Q151" s="129"/>
      <c r="R151" s="129"/>
      <c r="S151" s="129"/>
      <c r="T151" s="129"/>
      <c r="U151" s="129"/>
      <c r="V151" s="129"/>
      <c r="W151" s="129"/>
      <c r="X151" s="129"/>
      <c r="Y151" s="129"/>
      <c r="Z151" s="130"/>
    </row>
    <row r="152" spans="1:26" ht="20.100000000000001" customHeight="1" x14ac:dyDescent="0.15">
      <c r="A152" s="112"/>
      <c r="B152" s="112"/>
      <c r="C152" s="127"/>
      <c r="D152" s="179" t="s">
        <v>81</v>
      </c>
      <c r="E152" s="159"/>
      <c r="F152" s="159"/>
      <c r="G152" s="159"/>
      <c r="H152" s="159"/>
      <c r="I152" s="159"/>
      <c r="J152" s="159"/>
      <c r="K152" s="159"/>
      <c r="L152" s="159"/>
      <c r="M152" s="159"/>
      <c r="N152" s="159"/>
      <c r="O152" s="159"/>
      <c r="P152" s="159"/>
      <c r="Q152" s="159"/>
      <c r="R152" s="159"/>
      <c r="S152" s="159"/>
      <c r="T152" s="159"/>
      <c r="U152" s="159"/>
      <c r="V152" s="159"/>
      <c r="W152" s="159"/>
      <c r="X152" s="138"/>
      <c r="Y152" s="137"/>
      <c r="Z152" s="136"/>
    </row>
    <row r="153" spans="1:26" ht="20.100000000000001" customHeight="1" x14ac:dyDescent="0.15">
      <c r="A153" s="112">
        <f>IFERROR(IF(AND($I153&lt;&gt;"しない", $I153&lt;&gt;"する"),1001,0),3)</f>
        <v>0</v>
      </c>
      <c r="B153" s="112"/>
      <c r="C153" s="131"/>
      <c r="D153" s="132">
        <v>1</v>
      </c>
      <c r="E153" s="137" t="s">
        <v>82</v>
      </c>
      <c r="F153" s="137"/>
      <c r="G153" s="137"/>
      <c r="H153" s="137"/>
      <c r="I153" s="65" t="s">
        <v>83</v>
      </c>
      <c r="J153" s="66"/>
      <c r="K153" s="66"/>
      <c r="L153" s="66"/>
      <c r="M153" s="66"/>
      <c r="N153" s="137"/>
      <c r="O153" s="137"/>
      <c r="P153" s="137"/>
      <c r="Q153" s="137"/>
      <c r="R153" s="137"/>
      <c r="S153" s="137"/>
      <c r="T153" s="137"/>
      <c r="U153" s="137"/>
      <c r="Z153" s="180"/>
    </row>
    <row r="154" spans="1:26" ht="20.100000000000001" customHeight="1" x14ac:dyDescent="0.15">
      <c r="A154" s="112"/>
      <c r="B154" s="112"/>
      <c r="C154" s="140"/>
      <c r="D154" s="137"/>
      <c r="E154" s="137"/>
      <c r="F154" s="137"/>
      <c r="G154" s="137"/>
      <c r="H154" s="137"/>
      <c r="I154" s="181"/>
      <c r="J154" s="139" t="s">
        <v>16</v>
      </c>
      <c r="K154" s="139"/>
      <c r="L154" s="139"/>
      <c r="M154" s="139"/>
      <c r="N154" s="139"/>
      <c r="O154" s="139"/>
      <c r="P154" s="139"/>
      <c r="Q154" s="139"/>
      <c r="R154" s="139"/>
      <c r="S154" s="139"/>
      <c r="T154" s="139"/>
      <c r="U154" s="137"/>
      <c r="Z154" s="180"/>
    </row>
    <row r="155" spans="1:26" ht="20.100000000000001" customHeight="1" x14ac:dyDescent="0.15">
      <c r="A155" s="112">
        <f>IFERROR(IF(AND($I153="する",OR(TRIM($I155)="", NOT(OR(IFERROR(SEARCH(" ",$I155),0)&gt;0, IFERROR(SEARCH("　",$I155),0)&gt;0)))),1001,0),3)</f>
        <v>0</v>
      </c>
      <c r="B155" s="112"/>
      <c r="C155" s="131"/>
      <c r="D155" s="132">
        <v>2</v>
      </c>
      <c r="E155" s="107" t="s">
        <v>76</v>
      </c>
      <c r="I155" s="65"/>
      <c r="J155" s="65"/>
      <c r="K155" s="65"/>
      <c r="L155" s="65"/>
      <c r="M155" s="65"/>
      <c r="N155" s="65"/>
      <c r="O155" s="65"/>
      <c r="P155" s="65"/>
      <c r="Q155" s="65"/>
      <c r="R155" s="65"/>
      <c r="S155" s="65"/>
      <c r="T155" s="65"/>
      <c r="U155" s="65"/>
      <c r="V155" s="65"/>
      <c r="W155" s="65"/>
      <c r="X155" s="65"/>
      <c r="Y155" s="65"/>
      <c r="Z155" s="136"/>
    </row>
    <row r="156" spans="1:26" ht="20.100000000000001" customHeight="1" x14ac:dyDescent="0.15">
      <c r="A156" s="112"/>
      <c r="B156" s="112"/>
      <c r="C156" s="131"/>
      <c r="D156" s="132"/>
      <c r="E156" s="137"/>
      <c r="F156" s="137"/>
      <c r="G156" s="137"/>
      <c r="H156" s="137"/>
      <c r="I156" s="143"/>
      <c r="J156" s="139" t="s">
        <v>55</v>
      </c>
      <c r="K156" s="139"/>
      <c r="L156" s="139"/>
      <c r="M156" s="139"/>
      <c r="N156" s="139"/>
      <c r="O156" s="139"/>
      <c r="P156" s="139"/>
      <c r="Q156" s="139"/>
      <c r="R156" s="139"/>
      <c r="S156" s="139"/>
      <c r="T156" s="139"/>
      <c r="U156" s="139"/>
      <c r="V156" s="139"/>
      <c r="W156" s="139"/>
      <c r="X156" s="139"/>
      <c r="Y156" s="139"/>
      <c r="Z156" s="136"/>
    </row>
    <row r="157" spans="1:26" ht="20.100000000000001" customHeight="1" x14ac:dyDescent="0.15">
      <c r="A157" s="112">
        <f>IFERROR(IF(AND($I153="する",OR(TRIM($I157)="", NOT(OR(IFERROR(SEARCH(" ",$I157),0)&gt;0, IFERROR(SEARCH("　",$I157),0)&gt;0)))),1001,0),3)</f>
        <v>0</v>
      </c>
      <c r="B157" s="112"/>
      <c r="C157" s="131"/>
      <c r="D157" s="132">
        <v>3</v>
      </c>
      <c r="E157" s="107" t="s">
        <v>77</v>
      </c>
      <c r="I157" s="65"/>
      <c r="J157" s="65"/>
      <c r="K157" s="65"/>
      <c r="L157" s="65"/>
      <c r="M157" s="65"/>
      <c r="N157" s="65"/>
      <c r="O157" s="65"/>
      <c r="P157" s="65"/>
      <c r="Q157" s="65"/>
      <c r="R157" s="65"/>
      <c r="S157" s="65"/>
      <c r="T157" s="65"/>
      <c r="U157" s="65"/>
      <c r="V157" s="65"/>
      <c r="W157" s="65"/>
      <c r="X157" s="65"/>
      <c r="Y157" s="65"/>
      <c r="Z157" s="136"/>
    </row>
    <row r="158" spans="1:26" ht="20.100000000000001" customHeight="1" x14ac:dyDescent="0.15">
      <c r="A158" s="112"/>
      <c r="B158" s="112"/>
      <c r="C158" s="140"/>
      <c r="D158" s="137"/>
      <c r="E158" s="137"/>
      <c r="F158" s="137"/>
      <c r="G158" s="137"/>
      <c r="H158" s="137"/>
      <c r="I158" s="143"/>
      <c r="J158" s="139" t="s">
        <v>57</v>
      </c>
      <c r="K158" s="139"/>
      <c r="L158" s="139"/>
      <c r="M158" s="139"/>
      <c r="N158" s="139"/>
      <c r="O158" s="139"/>
      <c r="P158" s="139"/>
      <c r="Q158" s="139"/>
      <c r="R158" s="139"/>
      <c r="S158" s="139"/>
      <c r="T158" s="139"/>
      <c r="U158" s="139"/>
      <c r="V158" s="139"/>
      <c r="W158" s="139"/>
      <c r="X158" s="139"/>
      <c r="Y158" s="139"/>
      <c r="Z158" s="136"/>
    </row>
    <row r="159" spans="1:26" ht="20.100000000000001" customHeight="1" x14ac:dyDescent="0.15">
      <c r="A159" s="112">
        <f>IFERROR(IF(AND($I153="する",OR(TRIM($I159)="", LEN($I159)&lt;&gt;8, NOT(ISNUMBER(VALUE($I159))), IFERROR(SEARCH("-", $I159),0)&gt;0)),1001,0),3)</f>
        <v>0</v>
      </c>
      <c r="B159" s="112"/>
      <c r="C159" s="131"/>
      <c r="D159" s="132">
        <v>4</v>
      </c>
      <c r="E159" s="107" t="s">
        <v>84</v>
      </c>
      <c r="I159" s="65"/>
      <c r="J159" s="65"/>
      <c r="K159" s="65"/>
      <c r="L159" s="65"/>
      <c r="M159" s="65"/>
      <c r="N159" s="137"/>
      <c r="O159" s="137"/>
      <c r="P159" s="137"/>
      <c r="Q159" s="137"/>
      <c r="R159" s="137"/>
      <c r="S159" s="137"/>
      <c r="T159" s="137"/>
      <c r="U159" s="137"/>
      <c r="V159" s="137"/>
      <c r="W159" s="137"/>
      <c r="X159" s="137"/>
      <c r="Y159" s="137"/>
      <c r="Z159" s="136"/>
    </row>
    <row r="160" spans="1:26" ht="20.100000000000001" customHeight="1" x14ac:dyDescent="0.15">
      <c r="A160" s="112"/>
      <c r="B160" s="112"/>
      <c r="C160" s="140"/>
      <c r="D160" s="137"/>
      <c r="E160" s="137"/>
      <c r="F160" s="137"/>
      <c r="G160" s="137"/>
      <c r="H160" s="137"/>
      <c r="I160" s="134"/>
      <c r="J160" s="139" t="s">
        <v>102</v>
      </c>
      <c r="K160" s="138"/>
      <c r="L160" s="138"/>
      <c r="M160" s="138"/>
      <c r="N160" s="138"/>
      <c r="O160" s="138"/>
      <c r="P160" s="138"/>
      <c r="Q160" s="138"/>
      <c r="R160" s="138"/>
      <c r="S160" s="138"/>
      <c r="T160" s="138"/>
      <c r="U160" s="138"/>
      <c r="V160" s="138"/>
      <c r="W160" s="138"/>
      <c r="X160" s="138"/>
      <c r="Y160" s="138"/>
      <c r="Z160" s="136"/>
    </row>
    <row r="161" spans="1:27" ht="20.100000000000001" customHeight="1" x14ac:dyDescent="0.15">
      <c r="A161" s="112">
        <f>IFERROR(IF(AND($I153="する",TRIM($I161)=""),1001,0),3)</f>
        <v>0</v>
      </c>
      <c r="B161" s="112"/>
      <c r="C161" s="131"/>
      <c r="D161" s="132">
        <v>5</v>
      </c>
      <c r="E161" s="107" t="s">
        <v>47</v>
      </c>
      <c r="I161" s="67"/>
      <c r="J161" s="68"/>
      <c r="K161" s="68"/>
      <c r="L161" s="68"/>
      <c r="M161" s="68"/>
      <c r="N161" s="137"/>
      <c r="O161" s="137"/>
      <c r="P161" s="137"/>
      <c r="Q161" s="137"/>
      <c r="R161" s="137"/>
      <c r="S161" s="137"/>
      <c r="T161" s="137"/>
      <c r="U161" s="137"/>
      <c r="V161" s="137"/>
      <c r="W161" s="137"/>
      <c r="X161" s="137"/>
      <c r="Y161" s="137"/>
      <c r="Z161" s="136"/>
    </row>
    <row r="162" spans="1:27" ht="20.100000000000001" customHeight="1" x14ac:dyDescent="0.15">
      <c r="A162" s="112"/>
      <c r="B162" s="112"/>
      <c r="C162" s="131"/>
      <c r="D162" s="132"/>
      <c r="E162" s="137"/>
      <c r="F162" s="137"/>
      <c r="G162" s="137"/>
      <c r="H162" s="137"/>
      <c r="I162" s="134"/>
      <c r="J162" s="139" t="s">
        <v>113</v>
      </c>
      <c r="K162" s="138"/>
      <c r="L162" s="138"/>
      <c r="M162" s="138"/>
      <c r="N162" s="138"/>
      <c r="O162" s="138"/>
      <c r="P162" s="138"/>
      <c r="Q162" s="138"/>
      <c r="R162" s="138"/>
      <c r="S162" s="138"/>
      <c r="T162" s="138"/>
      <c r="U162" s="138"/>
      <c r="V162" s="138"/>
      <c r="W162" s="138"/>
      <c r="X162" s="138"/>
      <c r="Y162" s="138"/>
      <c r="Z162" s="136"/>
    </row>
    <row r="163" spans="1:27" ht="20.100000000000001" customHeight="1" x14ac:dyDescent="0.15">
      <c r="A163" s="112">
        <f>IFERROR(IF(AND($I153="する",AND($I163&lt;&gt;"", OR(ISERROR(FIND("@"&amp;LEFT($I163,3)&amp;"@", 都道府県3))=FALSE, ISERROR(FIND("@"&amp;LEFT($I163,4)&amp;"@",都道府県4))=FALSE))=FALSE),1001,0),3)</f>
        <v>0</v>
      </c>
      <c r="B163" s="112"/>
      <c r="C163" s="131"/>
      <c r="D163" s="132">
        <v>6</v>
      </c>
      <c r="E163" s="107" t="s">
        <v>48</v>
      </c>
      <c r="I163" s="69"/>
      <c r="J163" s="69"/>
      <c r="K163" s="69"/>
      <c r="L163" s="69"/>
      <c r="M163" s="69"/>
      <c r="N163" s="69"/>
      <c r="O163" s="69"/>
      <c r="P163" s="69"/>
      <c r="Q163" s="70"/>
      <c r="R163" s="69"/>
      <c r="S163" s="69"/>
      <c r="T163" s="69"/>
      <c r="U163" s="69"/>
      <c r="V163" s="69"/>
      <c r="W163" s="69"/>
      <c r="X163" s="69"/>
      <c r="Y163" s="69"/>
      <c r="Z163" s="136"/>
    </row>
    <row r="164" spans="1:27" ht="20.100000000000001" customHeight="1" x14ac:dyDescent="0.15">
      <c r="A164" s="112"/>
      <c r="B164" s="112"/>
      <c r="C164" s="131"/>
      <c r="D164" s="132"/>
      <c r="E164" s="137"/>
      <c r="F164" s="137"/>
      <c r="G164" s="137"/>
      <c r="H164" s="137"/>
      <c r="I164" s="134"/>
      <c r="J164" s="139" t="s">
        <v>49</v>
      </c>
      <c r="K164" s="138"/>
      <c r="L164" s="138"/>
      <c r="M164" s="138"/>
      <c r="N164" s="138"/>
      <c r="O164" s="138"/>
      <c r="P164" s="138"/>
      <c r="Q164" s="138"/>
      <c r="R164" s="138"/>
      <c r="S164" s="138"/>
      <c r="T164" s="138"/>
      <c r="U164" s="138"/>
      <c r="V164" s="138"/>
      <c r="W164" s="138"/>
      <c r="X164" s="138"/>
      <c r="Y164" s="138"/>
      <c r="Z164" s="136"/>
    </row>
    <row r="165" spans="1:27" ht="20.100000000000001" customHeight="1" x14ac:dyDescent="0.15">
      <c r="A165" s="112">
        <f>IFERROR(IF(AND($I153="する",NOT(AND(TRIM($I165)&lt;&gt;"",ISNUMBER(VALUE(SUBSTITUTE($I165,"-",""))),IFERROR(SEARCH("-",$I165),0)&gt;0))),1001,0),3)</f>
        <v>0</v>
      </c>
      <c r="B165" s="112"/>
      <c r="C165" s="131"/>
      <c r="D165" s="132">
        <v>7</v>
      </c>
      <c r="E165" s="107" t="s">
        <v>58</v>
      </c>
      <c r="I165" s="65"/>
      <c r="J165" s="65"/>
      <c r="K165" s="65"/>
      <c r="L165" s="65"/>
      <c r="M165" s="65"/>
      <c r="Y165" s="138"/>
      <c r="Z165" s="136"/>
    </row>
    <row r="166" spans="1:27" ht="20.100000000000001" customHeight="1" x14ac:dyDescent="0.15">
      <c r="A166" s="112"/>
      <c r="B166" s="112"/>
      <c r="C166" s="140"/>
      <c r="D166" s="137"/>
      <c r="E166" s="137"/>
      <c r="F166" s="137"/>
      <c r="G166" s="137"/>
      <c r="H166" s="137"/>
      <c r="I166" s="134"/>
      <c r="J166" s="139" t="s">
        <v>61</v>
      </c>
      <c r="K166" s="138"/>
      <c r="L166" s="138"/>
      <c r="M166" s="138"/>
      <c r="N166" s="138"/>
      <c r="O166" s="138"/>
      <c r="P166" s="138"/>
      <c r="Q166" s="138"/>
      <c r="R166" s="138"/>
      <c r="S166" s="138"/>
      <c r="T166" s="138"/>
      <c r="U166" s="138"/>
      <c r="V166" s="138"/>
      <c r="W166" s="138"/>
      <c r="X166" s="138"/>
      <c r="Y166" s="138"/>
      <c r="Z166" s="136"/>
    </row>
    <row r="167" spans="1:27" ht="20.100000000000001" customHeight="1" x14ac:dyDescent="0.15">
      <c r="A167" s="112">
        <f>IFERROR(IF(AND($I153="する",AND(TRIM($I167)&lt;&gt;"",NOT(AND(ISNUMBER(VALUE(SUBSTITUTE($I167,"-",""))),IFERROR(SEARCH("-",$I167),0)&gt;0)))),1001,0),3)</f>
        <v>0</v>
      </c>
      <c r="B167" s="112"/>
      <c r="C167" s="131"/>
      <c r="D167" s="132">
        <v>8</v>
      </c>
      <c r="E167" s="107" t="s">
        <v>62</v>
      </c>
      <c r="I167" s="65"/>
      <c r="J167" s="65"/>
      <c r="K167" s="65"/>
      <c r="L167" s="65"/>
      <c r="M167" s="65"/>
      <c r="N167" s="138"/>
      <c r="O167" s="138"/>
      <c r="P167" s="138"/>
      <c r="Q167" s="138"/>
      <c r="R167" s="138"/>
      <c r="S167" s="138"/>
      <c r="T167" s="138"/>
      <c r="U167" s="138"/>
      <c r="V167" s="138"/>
      <c r="W167" s="138"/>
      <c r="X167" s="138"/>
      <c r="Y167" s="138"/>
      <c r="Z167" s="136"/>
    </row>
    <row r="168" spans="1:27" ht="20.100000000000001" customHeight="1" x14ac:dyDescent="0.15">
      <c r="A168" s="112"/>
      <c r="B168" s="112"/>
      <c r="C168" s="140"/>
      <c r="D168" s="137"/>
      <c r="E168" s="137"/>
      <c r="F168" s="137"/>
      <c r="G168" s="137"/>
      <c r="H168" s="137"/>
      <c r="I168" s="134"/>
      <c r="J168" s="139" t="s">
        <v>61</v>
      </c>
      <c r="K168" s="138"/>
      <c r="L168" s="138"/>
      <c r="M168" s="138"/>
      <c r="N168" s="138"/>
      <c r="O168" s="138"/>
      <c r="P168" s="138"/>
      <c r="Q168" s="138"/>
      <c r="R168" s="138"/>
      <c r="S168" s="138"/>
      <c r="T168" s="138"/>
      <c r="U168" s="138"/>
      <c r="V168" s="138"/>
      <c r="W168" s="138"/>
      <c r="X168" s="138"/>
      <c r="Y168" s="138"/>
      <c r="Z168" s="136"/>
    </row>
    <row r="169" spans="1:27" ht="20.100000000000001" customHeight="1" x14ac:dyDescent="0.15">
      <c r="A169" s="112">
        <f>IFERROR(IF(AND($I153="する",AND(TRIM($I169)&lt;&gt;"", NOT(IFERROR(SEARCH("@",$I169),0)&gt;0))),1001,0),3)</f>
        <v>0</v>
      </c>
      <c r="B169" s="112"/>
      <c r="C169" s="131"/>
      <c r="D169" s="132">
        <v>9</v>
      </c>
      <c r="E169" s="107" t="s">
        <v>63</v>
      </c>
      <c r="I169" s="65"/>
      <c r="J169" s="65"/>
      <c r="K169" s="65"/>
      <c r="L169" s="65"/>
      <c r="M169" s="65"/>
      <c r="N169" s="65"/>
      <c r="O169" s="65"/>
      <c r="P169" s="65"/>
      <c r="Q169" s="71"/>
      <c r="R169" s="65"/>
      <c r="S169" s="65"/>
      <c r="T169" s="65"/>
      <c r="U169" s="65"/>
      <c r="V169" s="65"/>
      <c r="W169" s="65"/>
      <c r="X169" s="65"/>
      <c r="Y169" s="65"/>
      <c r="Z169" s="136"/>
    </row>
    <row r="170" spans="1:27" ht="20.100000000000001" customHeight="1" x14ac:dyDescent="0.15">
      <c r="A170" s="112"/>
      <c r="B170" s="112"/>
      <c r="C170" s="140"/>
      <c r="D170" s="137"/>
      <c r="E170" s="137"/>
      <c r="F170" s="137"/>
      <c r="G170" s="137"/>
      <c r="H170" s="137"/>
      <c r="I170" s="134"/>
      <c r="J170" s="145" t="s">
        <v>111</v>
      </c>
      <c r="K170" s="162"/>
      <c r="L170" s="138"/>
      <c r="M170" s="138"/>
      <c r="N170" s="138"/>
      <c r="O170" s="138"/>
      <c r="P170" s="138"/>
      <c r="Q170" s="163"/>
      <c r="R170" s="138"/>
      <c r="S170" s="138"/>
      <c r="T170" s="138"/>
      <c r="U170" s="138"/>
      <c r="V170" s="138"/>
      <c r="W170" s="138"/>
      <c r="X170" s="138"/>
      <c r="Y170" s="138"/>
      <c r="Z170" s="136"/>
    </row>
    <row r="171" spans="1:27" ht="20.100000000000001" customHeight="1" x14ac:dyDescent="0.15">
      <c r="A171" s="112"/>
      <c r="B171" s="112"/>
      <c r="C171" s="151"/>
      <c r="D171" s="152"/>
      <c r="E171" s="152"/>
      <c r="F171" s="152"/>
      <c r="G171" s="152"/>
      <c r="H171" s="152"/>
      <c r="I171" s="153"/>
      <c r="J171" s="153"/>
      <c r="K171" s="154"/>
      <c r="L171" s="153"/>
      <c r="M171" s="153"/>
      <c r="N171" s="153"/>
      <c r="O171" s="153"/>
      <c r="P171" s="153"/>
      <c r="Q171" s="153"/>
      <c r="R171" s="153"/>
      <c r="S171" s="153"/>
      <c r="T171" s="153"/>
      <c r="U171" s="153"/>
      <c r="V171" s="153"/>
      <c r="W171" s="153"/>
      <c r="X171" s="153"/>
      <c r="Y171" s="182"/>
      <c r="Z171" s="155"/>
      <c r="AA171" s="169"/>
    </row>
    <row r="172" spans="1:27" ht="20.100000000000001" customHeight="1" x14ac:dyDescent="0.15">
      <c r="A172" s="112"/>
      <c r="B172" s="112"/>
      <c r="C172" s="137"/>
      <c r="D172" s="137"/>
      <c r="E172" s="137"/>
      <c r="F172" s="137"/>
      <c r="G172" s="137"/>
      <c r="H172" s="137"/>
      <c r="I172" s="157"/>
      <c r="J172" s="157"/>
      <c r="K172" s="157"/>
      <c r="L172" s="157"/>
      <c r="M172" s="157"/>
      <c r="N172" s="157"/>
      <c r="O172" s="157"/>
      <c r="P172" s="157"/>
      <c r="Q172" s="157"/>
      <c r="R172" s="157"/>
      <c r="S172" s="157"/>
      <c r="T172" s="157"/>
      <c r="U172" s="157"/>
      <c r="V172" s="157"/>
      <c r="W172" s="157"/>
      <c r="X172" s="157"/>
      <c r="Y172" s="183"/>
      <c r="Z172" s="137"/>
      <c r="AA172" s="169"/>
    </row>
    <row r="173" spans="1:27" ht="20.100000000000001" customHeight="1" x14ac:dyDescent="0.15">
      <c r="A173" s="112"/>
      <c r="B173" s="112"/>
      <c r="C173" s="137"/>
      <c r="D173" s="137"/>
      <c r="E173" s="137"/>
      <c r="F173" s="137"/>
      <c r="G173" s="137"/>
      <c r="H173" s="137"/>
      <c r="I173" s="184"/>
      <c r="J173" s="157"/>
      <c r="K173" s="157"/>
      <c r="L173" s="157"/>
      <c r="M173" s="157"/>
      <c r="N173" s="183"/>
      <c r="O173" s="157"/>
      <c r="P173" s="157"/>
      <c r="Q173" s="157"/>
      <c r="R173" s="183"/>
      <c r="S173" s="157"/>
      <c r="T173" s="157"/>
      <c r="U173" s="157"/>
      <c r="V173" s="157"/>
      <c r="W173" s="157"/>
      <c r="X173" s="157"/>
      <c r="Y173" s="157"/>
      <c r="Z173" s="157"/>
      <c r="AA173" s="157"/>
    </row>
    <row r="174" spans="1:27" ht="20.100000000000001" customHeight="1" x14ac:dyDescent="0.15">
      <c r="A174" s="112"/>
      <c r="B174" s="112"/>
      <c r="C174" s="124" t="s">
        <v>14</v>
      </c>
      <c r="D174" s="125"/>
      <c r="E174" s="125"/>
      <c r="F174" s="125"/>
      <c r="G174" s="125"/>
      <c r="H174" s="126"/>
      <c r="I174" s="185"/>
      <c r="J174" s="186"/>
      <c r="K174" s="186"/>
      <c r="L174" s="186"/>
      <c r="M174" s="186"/>
      <c r="N174" s="186"/>
      <c r="O174" s="186"/>
      <c r="P174" s="186"/>
      <c r="Q174" s="186"/>
      <c r="R174" s="186"/>
      <c r="S174" s="186"/>
      <c r="T174" s="186"/>
      <c r="U174" s="186"/>
      <c r="V174" s="186"/>
      <c r="W174" s="186"/>
      <c r="X174" s="186"/>
      <c r="Y174" s="186"/>
      <c r="Z174" s="186"/>
    </row>
    <row r="175" spans="1:27" ht="20.100000000000001" customHeight="1" x14ac:dyDescent="0.15">
      <c r="A175" s="112"/>
      <c r="B175" s="112"/>
      <c r="C175" s="187"/>
      <c r="D175" s="188"/>
      <c r="E175" s="188"/>
      <c r="F175" s="188"/>
      <c r="G175" s="188"/>
      <c r="H175" s="188"/>
      <c r="Z175" s="180"/>
      <c r="AA175" s="148"/>
    </row>
    <row r="176" spans="1:27" ht="20.100000000000001" customHeight="1" x14ac:dyDescent="0.15">
      <c r="A176" s="123"/>
      <c r="B176" s="112"/>
      <c r="C176" s="127"/>
      <c r="D176" s="132">
        <v>1</v>
      </c>
      <c r="E176" s="107" t="s">
        <v>180</v>
      </c>
      <c r="I176" s="76"/>
      <c r="J176" s="77"/>
      <c r="K176" s="77"/>
      <c r="L176" s="77"/>
      <c r="M176" s="77"/>
      <c r="N176" s="189"/>
      <c r="O176" s="189"/>
      <c r="P176" s="189"/>
      <c r="Q176" s="189"/>
      <c r="R176" s="189"/>
      <c r="S176" s="189"/>
      <c r="T176" s="189"/>
      <c r="U176" s="189"/>
      <c r="V176" s="137"/>
      <c r="W176" s="137"/>
      <c r="Z176" s="180"/>
    </row>
    <row r="177" spans="1:26" ht="30" customHeight="1" x14ac:dyDescent="0.15">
      <c r="A177" s="123"/>
      <c r="B177" s="112"/>
      <c r="C177" s="127"/>
      <c r="D177" s="190"/>
      <c r="E177" s="191" t="s">
        <v>181</v>
      </c>
      <c r="F177" s="191"/>
      <c r="G177" s="191"/>
      <c r="H177" s="189"/>
      <c r="I177" s="192"/>
      <c r="J177" s="160"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60"/>
      <c r="L177" s="160"/>
      <c r="M177" s="160"/>
      <c r="N177" s="160"/>
      <c r="O177" s="160"/>
      <c r="P177" s="160"/>
      <c r="Q177" s="160"/>
      <c r="R177" s="160"/>
      <c r="S177" s="160"/>
      <c r="T177" s="160"/>
      <c r="U177" s="160"/>
      <c r="V177" s="160"/>
      <c r="W177" s="160"/>
      <c r="X177" s="160"/>
      <c r="Y177" s="160"/>
      <c r="Z177" s="180"/>
    </row>
    <row r="178" spans="1:26" ht="20.100000000000001" customHeight="1" x14ac:dyDescent="0.15">
      <c r="A178" s="123"/>
      <c r="B178" s="112"/>
      <c r="C178" s="127"/>
      <c r="D178" s="132">
        <v>2</v>
      </c>
      <c r="E178" s="107" t="s">
        <v>25</v>
      </c>
      <c r="I178" s="65"/>
      <c r="J178" s="77"/>
      <c r="K178" s="77"/>
      <c r="L178" s="77"/>
      <c r="M178" s="77"/>
      <c r="N178" s="189"/>
      <c r="O178" s="189"/>
      <c r="P178" s="168"/>
      <c r="Q178" s="189"/>
      <c r="R178" s="189"/>
      <c r="S178" s="189"/>
      <c r="T178" s="189"/>
      <c r="U178" s="189"/>
      <c r="V178" s="137"/>
      <c r="W178" s="137"/>
      <c r="Z178" s="180"/>
    </row>
    <row r="179" spans="1:26" ht="20.100000000000001" customHeight="1" x14ac:dyDescent="0.15">
      <c r="A179" s="123"/>
      <c r="B179" s="112"/>
      <c r="C179" s="127"/>
      <c r="D179" s="190"/>
      <c r="E179" s="191"/>
      <c r="F179" s="191"/>
      <c r="G179" s="191"/>
      <c r="H179" s="189"/>
      <c r="I179" s="192"/>
      <c r="J179" s="193" t="s">
        <v>185</v>
      </c>
      <c r="K179" s="193"/>
      <c r="L179" s="193"/>
      <c r="M179" s="193"/>
      <c r="N179" s="193"/>
      <c r="O179" s="193"/>
      <c r="P179" s="193"/>
      <c r="Q179" s="193"/>
      <c r="R179" s="193"/>
      <c r="S179" s="193"/>
      <c r="T179" s="193"/>
      <c r="U179" s="193"/>
      <c r="V179" s="193"/>
      <c r="W179" s="193"/>
      <c r="X179" s="193"/>
      <c r="Y179" s="193"/>
      <c r="Z179" s="180"/>
    </row>
    <row r="180" spans="1:26" ht="20.100000000000001" customHeight="1" x14ac:dyDescent="0.15">
      <c r="A180" s="112"/>
      <c r="B180" s="112"/>
      <c r="C180" s="131"/>
      <c r="D180" s="132">
        <v>3</v>
      </c>
      <c r="E180" s="137" t="s">
        <v>1</v>
      </c>
      <c r="F180" s="137"/>
      <c r="P180" s="194"/>
      <c r="Q180" s="195"/>
      <c r="R180" s="195"/>
      <c r="S180" s="195"/>
      <c r="T180" s="195"/>
      <c r="U180" s="195"/>
      <c r="V180" s="195"/>
      <c r="W180" s="195"/>
      <c r="X180" s="195"/>
      <c r="Y180" s="195"/>
      <c r="Z180" s="136"/>
    </row>
    <row r="181" spans="1:26" ht="45" customHeight="1" x14ac:dyDescent="0.15">
      <c r="A181" s="112"/>
      <c r="B181" s="112"/>
      <c r="C181" s="131"/>
      <c r="D181" s="132"/>
      <c r="E181" s="196" t="s">
        <v>39</v>
      </c>
      <c r="F181" s="196"/>
      <c r="G181" s="196"/>
      <c r="H181" s="196"/>
      <c r="I181" s="196"/>
      <c r="J181" s="196"/>
      <c r="K181" s="196"/>
      <c r="L181" s="196"/>
      <c r="M181" s="196"/>
      <c r="N181" s="196"/>
      <c r="O181" s="196"/>
      <c r="P181" s="196"/>
      <c r="Q181" s="196"/>
      <c r="R181" s="196"/>
      <c r="S181" s="196"/>
      <c r="T181" s="196"/>
      <c r="U181" s="196"/>
      <c r="V181" s="196"/>
      <c r="W181" s="196"/>
      <c r="X181" s="196"/>
      <c r="Y181" s="196"/>
      <c r="Z181" s="136"/>
    </row>
    <row r="182" spans="1:26" ht="20.100000000000001" customHeight="1" x14ac:dyDescent="0.15">
      <c r="A182" s="112">
        <f>IFERROR(IF(COUNTIF($K183:$K186,"○")&gt;1,1001,0),3)</f>
        <v>0</v>
      </c>
      <c r="B182" s="390"/>
      <c r="C182" s="131"/>
      <c r="D182" s="132"/>
      <c r="E182" s="197" t="s">
        <v>8</v>
      </c>
      <c r="F182" s="198"/>
      <c r="G182" s="198"/>
      <c r="H182" s="198"/>
      <c r="I182" s="198"/>
      <c r="J182" s="199"/>
      <c r="K182" s="200" t="s">
        <v>19</v>
      </c>
      <c r="L182" s="201"/>
      <c r="M182" s="202"/>
      <c r="N182" s="203" t="s">
        <v>9</v>
      </c>
      <c r="O182" s="204"/>
      <c r="P182" s="204"/>
      <c r="Q182" s="204"/>
      <c r="R182" s="204"/>
      <c r="S182" s="204"/>
      <c r="T182" s="204"/>
      <c r="U182" s="204"/>
      <c r="V182" s="205"/>
      <c r="W182" s="206" t="s">
        <v>10</v>
      </c>
      <c r="X182" s="207"/>
      <c r="Y182" s="208"/>
      <c r="Z182" s="136"/>
    </row>
    <row r="183" spans="1:26" ht="20.100000000000001" customHeight="1" x14ac:dyDescent="0.15">
      <c r="A183" s="112"/>
      <c r="B183" s="112"/>
      <c r="C183" s="131"/>
      <c r="D183" s="209"/>
      <c r="E183" s="210" t="s">
        <v>20</v>
      </c>
      <c r="F183" s="211"/>
      <c r="G183" s="211"/>
      <c r="H183" s="211"/>
      <c r="I183" s="211"/>
      <c r="J183" s="212"/>
      <c r="K183" s="78"/>
      <c r="L183" s="79"/>
      <c r="M183" s="80"/>
      <c r="N183" s="213"/>
      <c r="O183" s="214"/>
      <c r="P183" s="214"/>
      <c r="Q183" s="214"/>
      <c r="R183" s="214"/>
      <c r="S183" s="214"/>
      <c r="T183" s="214"/>
      <c r="U183" s="214"/>
      <c r="V183" s="215"/>
      <c r="W183" s="216"/>
      <c r="X183" s="217"/>
      <c r="Y183" s="218"/>
      <c r="Z183" s="136"/>
    </row>
    <row r="184" spans="1:26" ht="20.100000000000001" customHeight="1" x14ac:dyDescent="0.15">
      <c r="A184" s="112">
        <f>IFERROR(IF(AND($K184="○",TRIM($N184)=""),1001,0),3)</f>
        <v>0</v>
      </c>
      <c r="B184" s="112"/>
      <c r="C184" s="131"/>
      <c r="D184" s="209"/>
      <c r="E184" s="219" t="s">
        <v>21</v>
      </c>
      <c r="F184" s="220"/>
      <c r="G184" s="220"/>
      <c r="H184" s="220"/>
      <c r="I184" s="220"/>
      <c r="J184" s="221"/>
      <c r="K184" s="73"/>
      <c r="L184" s="74"/>
      <c r="M184" s="75"/>
      <c r="N184" s="47"/>
      <c r="O184" s="48"/>
      <c r="P184" s="48"/>
      <c r="Q184" s="48"/>
      <c r="R184" s="48"/>
      <c r="S184" s="48"/>
      <c r="T184" s="48"/>
      <c r="U184" s="48"/>
      <c r="V184" s="49"/>
      <c r="W184" s="222"/>
      <c r="X184" s="223"/>
      <c r="Y184" s="224"/>
      <c r="Z184" s="136"/>
    </row>
    <row r="185" spans="1:26" ht="20.100000000000001" customHeight="1" x14ac:dyDescent="0.15">
      <c r="A185" s="112">
        <f>IFERROR(IF(AND($K185="○",TRIM($N185)=""),1001,0),3)</f>
        <v>0</v>
      </c>
      <c r="B185" s="112"/>
      <c r="C185" s="131"/>
      <c r="D185" s="209"/>
      <c r="E185" s="219" t="s">
        <v>22</v>
      </c>
      <c r="F185" s="220"/>
      <c r="G185" s="220"/>
      <c r="H185" s="220"/>
      <c r="I185" s="220"/>
      <c r="J185" s="221"/>
      <c r="K185" s="73"/>
      <c r="L185" s="74"/>
      <c r="M185" s="75"/>
      <c r="N185" s="47"/>
      <c r="O185" s="48"/>
      <c r="P185" s="48"/>
      <c r="Q185" s="48"/>
      <c r="R185" s="48"/>
      <c r="S185" s="48"/>
      <c r="T185" s="48"/>
      <c r="U185" s="48"/>
      <c r="V185" s="49"/>
      <c r="W185" s="225">
        <v>100</v>
      </c>
      <c r="X185" s="226"/>
      <c r="Y185" s="227" t="s">
        <v>11</v>
      </c>
      <c r="Z185" s="136"/>
    </row>
    <row r="186" spans="1:26" ht="20.100000000000001" customHeight="1" x14ac:dyDescent="0.15">
      <c r="A186" s="112">
        <f>IFERROR(IF(AND($K186="○",OR(TRIM($N186)="",TRIM($W186)="")),1001,0),3)</f>
        <v>0</v>
      </c>
      <c r="B186" s="112"/>
      <c r="C186" s="131"/>
      <c r="D186" s="209"/>
      <c r="E186" s="228" t="s">
        <v>23</v>
      </c>
      <c r="F186" s="229"/>
      <c r="G186" s="229"/>
      <c r="H186" s="229"/>
      <c r="I186" s="229"/>
      <c r="J186" s="230"/>
      <c r="K186" s="50"/>
      <c r="L186" s="51"/>
      <c r="M186" s="52"/>
      <c r="N186" s="47"/>
      <c r="O186" s="48"/>
      <c r="P186" s="56"/>
      <c r="Q186" s="48"/>
      <c r="R186" s="48"/>
      <c r="S186" s="48"/>
      <c r="T186" s="48"/>
      <c r="U186" s="48"/>
      <c r="V186" s="49"/>
      <c r="W186" s="57"/>
      <c r="X186" s="58"/>
      <c r="Y186" s="231" t="s">
        <v>11</v>
      </c>
      <c r="Z186" s="136"/>
    </row>
    <row r="187" spans="1:26" ht="20.100000000000001" customHeight="1" x14ac:dyDescent="0.15">
      <c r="A187" s="112"/>
      <c r="B187" s="112"/>
      <c r="C187" s="131"/>
      <c r="D187" s="209"/>
      <c r="E187" s="232"/>
      <c r="F187" s="233"/>
      <c r="G187" s="233"/>
      <c r="H187" s="233"/>
      <c r="I187" s="233"/>
      <c r="J187" s="234"/>
      <c r="K187" s="53"/>
      <c r="L187" s="54"/>
      <c r="M187" s="55"/>
      <c r="N187" s="59"/>
      <c r="O187" s="60"/>
      <c r="P187" s="61"/>
      <c r="Q187" s="60"/>
      <c r="R187" s="60"/>
      <c r="S187" s="60"/>
      <c r="T187" s="60"/>
      <c r="U187" s="60"/>
      <c r="V187" s="62"/>
      <c r="W187" s="63"/>
      <c r="X187" s="64"/>
      <c r="Y187" s="235" t="s">
        <v>11</v>
      </c>
      <c r="Z187" s="136"/>
    </row>
    <row r="188" spans="1:26" ht="20.100000000000001" customHeight="1" x14ac:dyDescent="0.15">
      <c r="A188" s="112"/>
      <c r="B188" s="112"/>
      <c r="C188" s="131"/>
      <c r="D188" s="132"/>
      <c r="E188" s="236"/>
      <c r="F188" s="236"/>
      <c r="G188" s="236"/>
      <c r="H188" s="236"/>
      <c r="I188" s="236"/>
      <c r="J188" s="236"/>
      <c r="K188" s="138"/>
      <c r="L188" s="138"/>
      <c r="M188" s="138"/>
      <c r="N188" s="138"/>
      <c r="O188" s="138"/>
      <c r="P188" s="138"/>
      <c r="Q188" s="138"/>
      <c r="R188" s="138"/>
      <c r="S188" s="138"/>
      <c r="T188" s="138"/>
      <c r="U188" s="138"/>
      <c r="V188" s="138"/>
      <c r="W188" s="138"/>
      <c r="X188" s="138"/>
      <c r="Y188" s="138"/>
      <c r="Z188" s="136"/>
    </row>
    <row r="189" spans="1:26" ht="20.100000000000001" customHeight="1" x14ac:dyDescent="0.15">
      <c r="A189" s="112">
        <f>IFERROR(IF(TRIM($I189)="",1001,0),3)</f>
        <v>1001</v>
      </c>
      <c r="B189" s="112"/>
      <c r="C189" s="131"/>
      <c r="D189" s="132">
        <v>4</v>
      </c>
      <c r="E189" s="107" t="s">
        <v>0</v>
      </c>
      <c r="I189" s="81"/>
      <c r="J189" s="81"/>
      <c r="K189" s="81"/>
      <c r="L189" s="81"/>
      <c r="M189" s="81"/>
      <c r="N189" s="137" t="s">
        <v>24</v>
      </c>
      <c r="O189" s="137"/>
      <c r="P189" s="137"/>
      <c r="Q189" s="137"/>
      <c r="R189" s="137"/>
      <c r="S189" s="137"/>
      <c r="T189" s="137"/>
      <c r="U189" s="137"/>
      <c r="V189" s="137"/>
      <c r="W189" s="137"/>
      <c r="X189" s="137"/>
      <c r="Y189" s="137"/>
      <c r="Z189" s="136"/>
    </row>
    <row r="190" spans="1:26" ht="45" customHeight="1" x14ac:dyDescent="0.15">
      <c r="A190" s="112"/>
      <c r="B190" s="112"/>
      <c r="C190" s="140"/>
      <c r="D190" s="137"/>
      <c r="E190" s="137"/>
      <c r="F190" s="137"/>
      <c r="G190" s="137"/>
      <c r="H190" s="137"/>
      <c r="I190" s="134"/>
      <c r="J190" s="160" t="s">
        <v>109</v>
      </c>
      <c r="K190" s="193"/>
      <c r="L190" s="193"/>
      <c r="M190" s="193"/>
      <c r="N190" s="193"/>
      <c r="O190" s="193"/>
      <c r="P190" s="193"/>
      <c r="Q190" s="193"/>
      <c r="R190" s="193"/>
      <c r="S190" s="193"/>
      <c r="T190" s="193"/>
      <c r="U190" s="193"/>
      <c r="V190" s="193"/>
      <c r="W190" s="193"/>
      <c r="X190" s="193"/>
      <c r="Y190" s="193"/>
      <c r="Z190" s="136"/>
    </row>
    <row r="191" spans="1:26" ht="20.100000000000001" customHeight="1" x14ac:dyDescent="0.15">
      <c r="A191" s="112"/>
      <c r="B191" s="112"/>
      <c r="C191" s="131"/>
      <c r="D191" s="132">
        <v>5</v>
      </c>
      <c r="E191" s="107" t="s">
        <v>26</v>
      </c>
      <c r="I191" s="76"/>
      <c r="J191" s="88"/>
      <c r="K191" s="88"/>
      <c r="L191" s="88"/>
      <c r="M191" s="88"/>
      <c r="N191" s="137"/>
      <c r="O191" s="137"/>
      <c r="P191" s="137"/>
      <c r="Q191" s="137"/>
      <c r="R191" s="137"/>
      <c r="S191" s="137"/>
      <c r="T191" s="137"/>
      <c r="U191" s="137"/>
      <c r="V191" s="137"/>
      <c r="W191" s="137"/>
      <c r="X191" s="137"/>
      <c r="Y191" s="137"/>
      <c r="Z191" s="136"/>
    </row>
    <row r="192" spans="1:26" ht="20.100000000000001" customHeight="1" x14ac:dyDescent="0.15">
      <c r="A192" s="112"/>
      <c r="B192" s="112"/>
      <c r="C192" s="140"/>
      <c r="D192" s="137"/>
      <c r="E192" s="137"/>
      <c r="F192" s="137"/>
      <c r="G192" s="137"/>
      <c r="H192" s="137"/>
      <c r="I192" s="134"/>
      <c r="J192" s="139" t="str">
        <f>日付例&amp;"　年月日を入力してください。個人の場合や設立日が1900/3/31以前の場合は、入力不要です。"</f>
        <v>例)2025/4/1、R7/4/1　年月日を入力してください。個人の場合や設立日が1900/3/31以前の場合は、入力不要です。</v>
      </c>
      <c r="K192" s="138"/>
      <c r="L192" s="138"/>
      <c r="M192" s="138"/>
      <c r="N192" s="138"/>
      <c r="O192" s="138"/>
      <c r="P192" s="138"/>
      <c r="Q192" s="138"/>
      <c r="R192" s="138"/>
      <c r="S192" s="138"/>
      <c r="T192" s="138"/>
      <c r="U192" s="138"/>
      <c r="V192" s="138"/>
      <c r="W192" s="138"/>
      <c r="X192" s="138"/>
      <c r="Y192" s="138"/>
      <c r="Z192" s="136"/>
    </row>
    <row r="193" spans="1:27" ht="20.100000000000001" customHeight="1" x14ac:dyDescent="0.15">
      <c r="A193" s="112"/>
      <c r="B193" s="112"/>
      <c r="C193" s="131"/>
      <c r="D193" s="132">
        <v>6</v>
      </c>
      <c r="E193" s="107" t="s">
        <v>85</v>
      </c>
      <c r="F193" s="137"/>
      <c r="G193" s="137"/>
      <c r="H193" s="137"/>
      <c r="I193" s="76"/>
      <c r="J193" s="88"/>
      <c r="K193" s="88"/>
      <c r="L193" s="88"/>
      <c r="M193" s="88"/>
      <c r="N193" s="237"/>
      <c r="O193" s="195"/>
      <c r="P193" s="195"/>
      <c r="Q193" s="195"/>
      <c r="R193" s="195"/>
      <c r="S193" s="195"/>
      <c r="T193" s="195"/>
      <c r="U193" s="195"/>
      <c r="V193" s="195"/>
      <c r="W193" s="195"/>
      <c r="X193" s="195"/>
      <c r="Y193" s="195"/>
      <c r="Z193" s="238"/>
      <c r="AA193" s="140"/>
    </row>
    <row r="194" spans="1:27" ht="20.100000000000001" customHeight="1" x14ac:dyDescent="0.15">
      <c r="A194" s="112"/>
      <c r="B194" s="112"/>
      <c r="C194" s="131"/>
      <c r="D194" s="132"/>
      <c r="E194" s="137"/>
      <c r="F194" s="137"/>
      <c r="G194" s="137"/>
      <c r="H194" s="137"/>
      <c r="I194" s="239"/>
      <c r="J194" s="139" t="str">
        <f>日付例&amp;"　年月日を入力してください。創業日が1900/3/31以前の場合は、入力不要です。"</f>
        <v>例)2025/4/1、R7/4/1　年月日を入力してください。創業日が1900/3/31以前の場合は、入力不要です。</v>
      </c>
      <c r="K194" s="139"/>
      <c r="L194" s="139"/>
      <c r="M194" s="147"/>
      <c r="N194" s="240"/>
      <c r="O194" s="139"/>
      <c r="P194" s="147"/>
      <c r="Q194" s="139"/>
      <c r="R194" s="139"/>
      <c r="S194" s="139"/>
      <c r="T194" s="139"/>
      <c r="U194" s="139"/>
      <c r="V194" s="139"/>
      <c r="W194" s="139"/>
      <c r="X194" s="139"/>
      <c r="Y194" s="139"/>
      <c r="Z194" s="150"/>
      <c r="AA194" s="140"/>
    </row>
    <row r="195" spans="1:27" ht="20.100000000000001" customHeight="1" x14ac:dyDescent="0.15">
      <c r="A195" s="112"/>
      <c r="B195" s="112"/>
      <c r="C195" s="131"/>
      <c r="D195" s="132">
        <v>7</v>
      </c>
      <c r="E195" s="137" t="s">
        <v>27</v>
      </c>
      <c r="F195" s="137"/>
      <c r="G195" s="137"/>
      <c r="H195" s="137"/>
      <c r="I195" s="76"/>
      <c r="J195" s="77"/>
      <c r="K195" s="77"/>
      <c r="L195" s="77"/>
      <c r="M195" s="77"/>
      <c r="N195" s="241" t="s">
        <v>28</v>
      </c>
      <c r="O195" s="76"/>
      <c r="P195" s="71"/>
      <c r="Q195" s="71"/>
      <c r="R195" s="71"/>
      <c r="S195" s="242" t="s">
        <v>29</v>
      </c>
      <c r="U195" s="195"/>
      <c r="V195" s="195"/>
      <c r="W195" s="195"/>
      <c r="X195" s="195"/>
      <c r="Y195" s="195"/>
      <c r="Z195" s="238"/>
      <c r="AA195" s="140"/>
    </row>
    <row r="196" spans="1:27" ht="20.100000000000001" customHeight="1" x14ac:dyDescent="0.15">
      <c r="A196" s="112"/>
      <c r="B196" s="112"/>
      <c r="C196" s="131"/>
      <c r="D196" s="132"/>
      <c r="E196" s="236" t="s">
        <v>30</v>
      </c>
      <c r="F196" s="137"/>
      <c r="G196" s="137"/>
      <c r="H196" s="137"/>
      <c r="I196" s="239"/>
      <c r="J196" s="139" t="str">
        <f>日付例&amp;"　年月日を入力してください。"</f>
        <v>例)2025/4/1、R7/4/1　年月日を入力してください。</v>
      </c>
      <c r="K196" s="139"/>
      <c r="L196" s="139"/>
      <c r="M196" s="147"/>
      <c r="N196" s="240"/>
      <c r="O196" s="139"/>
      <c r="P196" s="147"/>
      <c r="Q196" s="139"/>
      <c r="R196" s="139"/>
      <c r="S196" s="139"/>
      <c r="T196" s="139"/>
      <c r="U196" s="139"/>
      <c r="V196" s="139"/>
      <c r="W196" s="139"/>
      <c r="X196" s="139"/>
      <c r="Y196" s="139"/>
      <c r="Z196" s="150"/>
      <c r="AA196" s="140"/>
    </row>
    <row r="197" spans="1:27" ht="20.100000000000001" customHeight="1" x14ac:dyDescent="0.15">
      <c r="A197" s="112"/>
      <c r="B197" s="112"/>
      <c r="C197" s="131"/>
      <c r="D197" s="132">
        <v>8</v>
      </c>
      <c r="E197" s="243" t="s">
        <v>106</v>
      </c>
      <c r="F197" s="137"/>
      <c r="G197" s="137"/>
      <c r="H197" s="137"/>
      <c r="I197" s="76"/>
      <c r="J197" s="77"/>
      <c r="K197" s="77"/>
      <c r="L197" s="77"/>
      <c r="M197" s="77"/>
      <c r="N197" s="244"/>
      <c r="O197" s="195"/>
      <c r="P197" s="194"/>
      <c r="Q197" s="195"/>
      <c r="R197" s="195"/>
      <c r="S197" s="195"/>
      <c r="T197" s="195"/>
      <c r="U197" s="195"/>
      <c r="V197" s="195"/>
      <c r="W197" s="195"/>
      <c r="X197" s="195"/>
      <c r="Y197" s="195"/>
      <c r="Z197" s="238"/>
      <c r="AA197" s="140"/>
    </row>
    <row r="198" spans="1:27" ht="20.100000000000001" customHeight="1" x14ac:dyDescent="0.15">
      <c r="A198" s="112"/>
      <c r="B198" s="112"/>
      <c r="C198" s="131"/>
      <c r="D198" s="132"/>
      <c r="E198" s="236" t="s">
        <v>86</v>
      </c>
      <c r="F198" s="137"/>
      <c r="G198" s="137"/>
      <c r="H198" s="137"/>
      <c r="I198" s="245"/>
      <c r="J198" s="139" t="str">
        <f>日付例&amp;"　年月日を入力してください。"</f>
        <v>例)2025/4/1、R7/4/1　年月日を入力してください。</v>
      </c>
      <c r="K198" s="139"/>
      <c r="L198" s="139"/>
      <c r="M198" s="147"/>
      <c r="N198" s="240"/>
      <c r="O198" s="139"/>
      <c r="P198" s="147"/>
      <c r="Q198" s="139"/>
      <c r="R198" s="139"/>
      <c r="X198" s="139"/>
      <c r="Y198" s="139"/>
      <c r="Z198" s="150"/>
      <c r="AA198" s="140"/>
    </row>
    <row r="199" spans="1:27" ht="20.100000000000001" customHeight="1" x14ac:dyDescent="0.15">
      <c r="A199" s="112"/>
      <c r="B199" s="112"/>
      <c r="C199" s="131"/>
      <c r="D199" s="132">
        <v>9</v>
      </c>
      <c r="E199" s="107" t="s">
        <v>115</v>
      </c>
      <c r="I199" s="189"/>
      <c r="J199" s="189"/>
      <c r="K199" s="189"/>
      <c r="L199" s="189"/>
      <c r="M199" s="137"/>
      <c r="N199" s="137"/>
      <c r="O199" s="137"/>
      <c r="P199" s="137"/>
      <c r="Q199" s="137"/>
      <c r="R199" s="137"/>
      <c r="S199" s="137"/>
      <c r="T199" s="137"/>
      <c r="U199" s="137"/>
      <c r="V199" s="137"/>
      <c r="W199" s="137"/>
      <c r="X199" s="137"/>
      <c r="Z199" s="180"/>
    </row>
    <row r="200" spans="1:27" ht="20.100000000000001" customHeight="1" x14ac:dyDescent="0.15">
      <c r="A200" s="112">
        <f>IFERROR(IF(TRIM($I200)="",1001,0),3)</f>
        <v>1001</v>
      </c>
      <c r="B200" s="112"/>
      <c r="C200" s="131"/>
      <c r="E200" s="246" t="s">
        <v>87</v>
      </c>
      <c r="F200" s="247"/>
      <c r="G200" s="247"/>
      <c r="H200" s="248"/>
      <c r="I200" s="82"/>
      <c r="J200" s="83"/>
      <c r="K200" s="83"/>
      <c r="L200" s="83"/>
      <c r="M200" s="84"/>
      <c r="Y200" s="137"/>
      <c r="Z200" s="180"/>
    </row>
    <row r="201" spans="1:27" ht="20.100000000000001" customHeight="1" x14ac:dyDescent="0.15">
      <c r="A201" s="112">
        <f>IFERROR(IF(TRIM($I201)="",1001,0),3)</f>
        <v>1001</v>
      </c>
      <c r="B201" s="112"/>
      <c r="C201" s="131"/>
      <c r="D201" s="132"/>
      <c r="E201" s="249" t="s">
        <v>88</v>
      </c>
      <c r="F201" s="250"/>
      <c r="G201" s="250"/>
      <c r="H201" s="251"/>
      <c r="I201" s="85"/>
      <c r="J201" s="86"/>
      <c r="K201" s="86"/>
      <c r="L201" s="86"/>
      <c r="M201" s="87"/>
      <c r="Y201" s="137"/>
      <c r="Z201" s="180"/>
    </row>
    <row r="202" spans="1:27" ht="20.100000000000001" customHeight="1" x14ac:dyDescent="0.15">
      <c r="A202" s="112">
        <f>IFERROR(IF(TRIM($I202)="",1001,0),3)</f>
        <v>1001</v>
      </c>
      <c r="B202" s="112"/>
      <c r="C202" s="131"/>
      <c r="D202" s="132"/>
      <c r="E202" s="252" t="s">
        <v>89</v>
      </c>
      <c r="F202" s="253"/>
      <c r="G202" s="253"/>
      <c r="H202" s="254"/>
      <c r="I202" s="85"/>
      <c r="J202" s="86"/>
      <c r="K202" s="86"/>
      <c r="L202" s="86"/>
      <c r="M202" s="87"/>
      <c r="Y202" s="137"/>
      <c r="Z202" s="180"/>
    </row>
    <row r="203" spans="1:27" ht="20.100000000000001" customHeight="1" x14ac:dyDescent="0.15">
      <c r="A203" s="112"/>
      <c r="B203" s="112"/>
      <c r="C203" s="131"/>
      <c r="D203" s="132"/>
      <c r="E203" s="249" t="s">
        <v>90</v>
      </c>
      <c r="F203" s="250"/>
      <c r="G203" s="250"/>
      <c r="H203" s="251"/>
      <c r="I203" s="255">
        <f>I200+I201+I202</f>
        <v>0</v>
      </c>
      <c r="J203" s="256"/>
      <c r="K203" s="256"/>
      <c r="L203" s="256"/>
      <c r="M203" s="257"/>
      <c r="Y203" s="137"/>
      <c r="Z203" s="180"/>
    </row>
    <row r="204" spans="1:27" ht="20.100000000000001" customHeight="1" x14ac:dyDescent="0.15">
      <c r="A204" s="112">
        <f>IFERROR(IF(TRIM($I204)="",1001,0),3)</f>
        <v>1001</v>
      </c>
      <c r="B204" s="112"/>
      <c r="C204" s="131"/>
      <c r="D204" s="132"/>
      <c r="E204" s="258" t="s">
        <v>91</v>
      </c>
      <c r="F204" s="259"/>
      <c r="G204" s="259"/>
      <c r="H204" s="260"/>
      <c r="I204" s="89"/>
      <c r="J204" s="90"/>
      <c r="K204" s="90"/>
      <c r="L204" s="90"/>
      <c r="M204" s="91"/>
      <c r="Y204" s="137"/>
      <c r="Z204" s="180"/>
    </row>
    <row r="205" spans="1:27" ht="20.100000000000001" customHeight="1" x14ac:dyDescent="0.15">
      <c r="A205" s="112"/>
      <c r="B205" s="112"/>
      <c r="C205" s="131"/>
      <c r="D205" s="132"/>
      <c r="E205" s="261"/>
      <c r="F205" s="262"/>
      <c r="G205" s="244"/>
      <c r="H205" s="244"/>
      <c r="I205" s="237"/>
      <c r="J205" s="244"/>
      <c r="K205" s="244"/>
      <c r="Y205" s="137"/>
      <c r="Z205" s="180"/>
    </row>
    <row r="206" spans="1:27" ht="20.100000000000001" customHeight="1" x14ac:dyDescent="0.15">
      <c r="A206" s="112"/>
      <c r="B206" s="112"/>
      <c r="C206" s="131"/>
      <c r="D206" s="132">
        <v>10</v>
      </c>
      <c r="E206" s="107" t="s">
        <v>31</v>
      </c>
      <c r="I206" s="65"/>
      <c r="J206" s="88"/>
      <c r="K206" s="88"/>
      <c r="L206" s="88"/>
      <c r="M206" s="88"/>
      <c r="N206" s="137"/>
      <c r="O206" s="137"/>
      <c r="P206" s="137"/>
      <c r="Q206" s="137"/>
      <c r="R206" s="137"/>
      <c r="S206" s="137"/>
      <c r="T206" s="137"/>
      <c r="U206" s="137"/>
      <c r="V206" s="137"/>
      <c r="W206" s="137"/>
      <c r="X206" s="137"/>
      <c r="Y206" s="137"/>
      <c r="Z206" s="136"/>
    </row>
    <row r="207" spans="1:27" ht="60" customHeight="1" x14ac:dyDescent="0.15">
      <c r="A207" s="112"/>
      <c r="B207" s="112"/>
      <c r="C207" s="140"/>
      <c r="D207" s="137"/>
      <c r="E207" s="137"/>
      <c r="F207" s="137"/>
      <c r="G207" s="137"/>
      <c r="H207" s="137"/>
      <c r="I207" s="134"/>
      <c r="J207" s="263" t="s">
        <v>110</v>
      </c>
      <c r="K207" s="263"/>
      <c r="L207" s="263"/>
      <c r="M207" s="263"/>
      <c r="N207" s="263"/>
      <c r="O207" s="263"/>
      <c r="P207" s="263"/>
      <c r="Q207" s="263"/>
      <c r="R207" s="263"/>
      <c r="S207" s="263"/>
      <c r="T207" s="263"/>
      <c r="U207" s="263"/>
      <c r="V207" s="263"/>
      <c r="W207" s="263"/>
      <c r="X207" s="263"/>
      <c r="Y207" s="263"/>
      <c r="Z207" s="136"/>
    </row>
    <row r="208" spans="1:27" ht="20.100000000000001" customHeight="1" x14ac:dyDescent="0.15">
      <c r="A208" s="112"/>
      <c r="B208" s="112"/>
      <c r="C208" s="127"/>
      <c r="D208" s="132">
        <v>11</v>
      </c>
      <c r="E208" s="137" t="s">
        <v>32</v>
      </c>
      <c r="F208" s="128"/>
      <c r="G208" s="128"/>
      <c r="H208" s="128"/>
      <c r="I208" s="137"/>
      <c r="J208" s="137"/>
      <c r="K208" s="137"/>
      <c r="L208" s="137"/>
      <c r="M208" s="137"/>
      <c r="N208" s="137"/>
      <c r="O208" s="137"/>
      <c r="P208" s="137"/>
      <c r="Q208" s="137"/>
      <c r="R208" s="137"/>
      <c r="S208" s="137"/>
      <c r="T208" s="137"/>
      <c r="U208" s="137"/>
      <c r="V208" s="137"/>
      <c r="W208" s="137"/>
      <c r="X208" s="137"/>
      <c r="Y208" s="137"/>
      <c r="Z208" s="136"/>
      <c r="AA208" s="140"/>
    </row>
    <row r="209" spans="1:27" ht="20.100000000000001" customHeight="1" x14ac:dyDescent="0.15">
      <c r="A209" s="112"/>
      <c r="B209" s="112"/>
      <c r="C209" s="131"/>
      <c r="D209" s="180"/>
      <c r="E209" s="264" t="s">
        <v>7</v>
      </c>
      <c r="F209" s="265"/>
      <c r="G209" s="265"/>
      <c r="H209" s="266"/>
      <c r="I209" s="267" t="s">
        <v>92</v>
      </c>
      <c r="J209" s="268"/>
      <c r="K209" s="268"/>
      <c r="L209" s="268"/>
      <c r="M209" s="269"/>
      <c r="Z209" s="180"/>
      <c r="AA209" s="140"/>
    </row>
    <row r="210" spans="1:27" ht="20.100000000000001" customHeight="1" x14ac:dyDescent="0.15">
      <c r="A210" s="112"/>
      <c r="B210" s="112"/>
      <c r="C210" s="131"/>
      <c r="D210" s="180"/>
      <c r="E210" s="270" t="s">
        <v>33</v>
      </c>
      <c r="F210" s="271"/>
      <c r="G210" s="271"/>
      <c r="H210" s="272"/>
      <c r="I210" s="82"/>
      <c r="J210" s="92"/>
      <c r="K210" s="92"/>
      <c r="L210" s="92"/>
      <c r="M210" s="93"/>
      <c r="Z210" s="180"/>
      <c r="AA210" s="140"/>
    </row>
    <row r="211" spans="1:27" ht="20.100000000000001" customHeight="1" x14ac:dyDescent="0.15">
      <c r="A211" s="112"/>
      <c r="B211" s="112"/>
      <c r="C211" s="131"/>
      <c r="D211" s="180"/>
      <c r="E211" s="273" t="s">
        <v>34</v>
      </c>
      <c r="F211" s="274"/>
      <c r="G211" s="274"/>
      <c r="H211" s="275"/>
      <c r="I211" s="85"/>
      <c r="J211" s="94"/>
      <c r="K211" s="94"/>
      <c r="L211" s="94"/>
      <c r="M211" s="95"/>
      <c r="Z211" s="180"/>
      <c r="AA211" s="140"/>
    </row>
    <row r="212" spans="1:27" ht="20.100000000000001" customHeight="1" x14ac:dyDescent="0.15">
      <c r="A212" s="112"/>
      <c r="B212" s="112"/>
      <c r="C212" s="131"/>
      <c r="D212" s="180"/>
      <c r="E212" s="273" t="s">
        <v>35</v>
      </c>
      <c r="F212" s="274"/>
      <c r="G212" s="274"/>
      <c r="H212" s="275"/>
      <c r="I212" s="85"/>
      <c r="J212" s="94"/>
      <c r="K212" s="94"/>
      <c r="L212" s="94"/>
      <c r="M212" s="95"/>
      <c r="Z212" s="180"/>
      <c r="AA212" s="140"/>
    </row>
    <row r="213" spans="1:27" ht="20.100000000000001" customHeight="1" thickBot="1" x14ac:dyDescent="0.2">
      <c r="A213" s="112"/>
      <c r="B213" s="112"/>
      <c r="C213" s="131"/>
      <c r="D213" s="180"/>
      <c r="E213" s="276" t="s">
        <v>36</v>
      </c>
      <c r="F213" s="277"/>
      <c r="G213" s="277"/>
      <c r="H213" s="278"/>
      <c r="I213" s="96"/>
      <c r="J213" s="97"/>
      <c r="K213" s="97"/>
      <c r="L213" s="97"/>
      <c r="M213" s="98"/>
      <c r="Z213" s="180"/>
      <c r="AA213" s="140"/>
    </row>
    <row r="214" spans="1:27" ht="20.100000000000001" customHeight="1" thickTop="1" x14ac:dyDescent="0.15">
      <c r="A214" s="112"/>
      <c r="B214" s="112"/>
      <c r="C214" s="131"/>
      <c r="E214" s="279" t="s">
        <v>93</v>
      </c>
      <c r="F214" s="280"/>
      <c r="G214" s="280"/>
      <c r="H214" s="281"/>
      <c r="I214" s="282">
        <f>I210+I212+I213</f>
        <v>0</v>
      </c>
      <c r="J214" s="283"/>
      <c r="K214" s="283"/>
      <c r="L214" s="283"/>
      <c r="M214" s="284"/>
      <c r="Z214" s="180"/>
      <c r="AA214" s="140"/>
    </row>
    <row r="215" spans="1:27" ht="20.100000000000001" customHeight="1" x14ac:dyDescent="0.15">
      <c r="A215" s="112"/>
      <c r="B215" s="112"/>
      <c r="C215" s="131"/>
      <c r="D215" s="132"/>
      <c r="E215" s="137"/>
      <c r="F215" s="137"/>
      <c r="G215" s="137"/>
      <c r="H215" s="137"/>
      <c r="I215" s="195"/>
      <c r="J215" s="195"/>
      <c r="K215" s="195"/>
      <c r="L215" s="244"/>
      <c r="M215" s="244"/>
      <c r="N215" s="244"/>
      <c r="O215" s="195"/>
      <c r="P215" s="195"/>
      <c r="Q215" s="195"/>
      <c r="R215" s="195"/>
      <c r="S215" s="195"/>
      <c r="T215" s="195"/>
      <c r="U215" s="195"/>
      <c r="V215" s="195"/>
      <c r="W215" s="195"/>
      <c r="X215" s="195"/>
      <c r="Y215" s="195"/>
      <c r="Z215" s="238"/>
      <c r="AA215" s="140"/>
    </row>
    <row r="216" spans="1:27" ht="20.100000000000001" customHeight="1" x14ac:dyDescent="0.15">
      <c r="A216" s="112"/>
      <c r="B216" s="112"/>
      <c r="C216" s="131"/>
      <c r="D216" s="132">
        <v>12</v>
      </c>
      <c r="E216" s="137" t="s">
        <v>37</v>
      </c>
      <c r="F216" s="137"/>
      <c r="G216" s="137"/>
      <c r="H216" s="137"/>
      <c r="I216" s="169"/>
      <c r="Z216" s="180"/>
      <c r="AA216" s="140"/>
    </row>
    <row r="217" spans="1:27" ht="20.100000000000001" customHeight="1" x14ac:dyDescent="0.15">
      <c r="A217" s="112"/>
      <c r="B217" s="112"/>
      <c r="C217" s="131"/>
      <c r="D217" s="180"/>
      <c r="E217" s="264" t="s">
        <v>7</v>
      </c>
      <c r="F217" s="265"/>
      <c r="G217" s="265"/>
      <c r="H217" s="266"/>
      <c r="I217" s="267" t="s">
        <v>94</v>
      </c>
      <c r="J217" s="268"/>
      <c r="K217" s="268"/>
      <c r="L217" s="268"/>
      <c r="M217" s="269"/>
      <c r="Z217" s="180"/>
      <c r="AA217" s="140"/>
    </row>
    <row r="218" spans="1:27" ht="20.100000000000001" customHeight="1" x14ac:dyDescent="0.15">
      <c r="A218" s="112"/>
      <c r="B218" s="112"/>
      <c r="C218" s="131"/>
      <c r="D218" s="132"/>
      <c r="E218" s="285" t="s">
        <v>95</v>
      </c>
      <c r="F218" s="286"/>
      <c r="G218" s="286"/>
      <c r="H218" s="287"/>
      <c r="I218" s="82"/>
      <c r="J218" s="92"/>
      <c r="K218" s="92"/>
      <c r="L218" s="92"/>
      <c r="M218" s="93"/>
      <c r="N218" s="107" t="s">
        <v>96</v>
      </c>
      <c r="Z218" s="180"/>
      <c r="AA218" s="140"/>
    </row>
    <row r="219" spans="1:27" ht="20.100000000000001" customHeight="1" thickBot="1" x14ac:dyDescent="0.2">
      <c r="A219" s="112"/>
      <c r="B219" s="112"/>
      <c r="C219" s="131"/>
      <c r="D219" s="132"/>
      <c r="E219" s="288" t="s">
        <v>97</v>
      </c>
      <c r="F219" s="289"/>
      <c r="G219" s="289"/>
      <c r="H219" s="290"/>
      <c r="I219" s="96"/>
      <c r="J219" s="97"/>
      <c r="K219" s="97"/>
      <c r="L219" s="97"/>
      <c r="M219" s="98"/>
      <c r="N219" s="107" t="s">
        <v>96</v>
      </c>
      <c r="Z219" s="180"/>
      <c r="AA219" s="140"/>
    </row>
    <row r="220" spans="1:27" ht="20.100000000000001" customHeight="1" thickTop="1" x14ac:dyDescent="0.15">
      <c r="A220" s="112"/>
      <c r="B220" s="112"/>
      <c r="C220" s="131"/>
      <c r="D220" s="132"/>
      <c r="E220" s="291" t="s">
        <v>38</v>
      </c>
      <c r="F220" s="292"/>
      <c r="G220" s="292"/>
      <c r="H220" s="293"/>
      <c r="I220" s="294" t="str">
        <f>IFERROR(ROUND(I218*100/I219,1),"")</f>
        <v/>
      </c>
      <c r="J220" s="295"/>
      <c r="K220" s="295"/>
      <c r="L220" s="295"/>
      <c r="M220" s="296"/>
      <c r="N220" s="107" t="s">
        <v>11</v>
      </c>
      <c r="Z220" s="180"/>
      <c r="AA220" s="140"/>
    </row>
    <row r="221" spans="1:27" ht="20.100000000000001" customHeight="1" x14ac:dyDescent="0.15">
      <c r="A221" s="112"/>
      <c r="B221" s="112"/>
      <c r="C221" s="131"/>
      <c r="D221" s="132"/>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238"/>
      <c r="AA221" s="140"/>
    </row>
    <row r="222" spans="1:27" ht="20.100000000000001" customHeight="1" x14ac:dyDescent="0.15">
      <c r="A222" s="112"/>
      <c r="B222" s="112"/>
      <c r="C222" s="151"/>
      <c r="D222" s="152"/>
      <c r="E222" s="152"/>
      <c r="F222" s="152"/>
      <c r="G222" s="152"/>
      <c r="H222" s="152"/>
      <c r="I222" s="152"/>
      <c r="J222" s="153"/>
      <c r="K222" s="153"/>
      <c r="L222" s="153"/>
      <c r="M222" s="176"/>
      <c r="N222" s="153"/>
      <c r="O222" s="153"/>
      <c r="P222" s="176"/>
      <c r="Q222" s="153"/>
      <c r="R222" s="153"/>
      <c r="S222" s="153"/>
      <c r="T222" s="153"/>
      <c r="U222" s="153"/>
      <c r="V222" s="153"/>
      <c r="W222" s="153"/>
      <c r="X222" s="153"/>
      <c r="Y222" s="153"/>
      <c r="Z222" s="297"/>
      <c r="AA222" s="140"/>
    </row>
    <row r="223" spans="1:27" ht="20.100000000000001" customHeight="1" x14ac:dyDescent="0.15">
      <c r="A223" s="112"/>
      <c r="B223" s="112"/>
      <c r="C223" s="137"/>
      <c r="D223" s="137"/>
      <c r="E223" s="137"/>
      <c r="F223" s="137"/>
      <c r="G223" s="137"/>
      <c r="H223" s="137"/>
      <c r="I223" s="137"/>
      <c r="J223" s="157"/>
      <c r="K223" s="157"/>
      <c r="L223" s="157"/>
      <c r="M223" s="177"/>
      <c r="N223" s="157"/>
      <c r="O223" s="157"/>
      <c r="P223" s="177"/>
      <c r="Q223" s="157"/>
      <c r="R223" s="157"/>
      <c r="S223" s="157"/>
      <c r="T223" s="157"/>
      <c r="U223" s="157"/>
      <c r="V223" s="157"/>
      <c r="W223" s="157"/>
      <c r="X223" s="157"/>
      <c r="Y223" s="157"/>
      <c r="Z223" s="157"/>
      <c r="AA223" s="157"/>
    </row>
    <row r="224" spans="1:27" ht="20.100000000000001" customHeight="1" x14ac:dyDescent="0.15">
      <c r="A224" s="123"/>
      <c r="B224" s="112"/>
      <c r="C224" s="137"/>
      <c r="D224" s="137"/>
      <c r="E224" s="137"/>
      <c r="F224" s="137"/>
      <c r="G224" s="137"/>
      <c r="H224" s="137"/>
      <c r="I224" s="157"/>
      <c r="J224" s="137"/>
      <c r="K224" s="137"/>
      <c r="L224" s="168"/>
      <c r="M224" s="137"/>
      <c r="N224" s="137"/>
      <c r="O224" s="137"/>
      <c r="P224" s="137"/>
      <c r="Q224" s="137"/>
      <c r="R224" s="137"/>
      <c r="S224" s="137"/>
      <c r="T224" s="137"/>
      <c r="U224" s="137"/>
      <c r="V224" s="137"/>
      <c r="W224" s="137"/>
      <c r="X224" s="137"/>
      <c r="Y224" s="137"/>
      <c r="Z224" s="137"/>
    </row>
    <row r="225" spans="1:26" ht="20.100000000000001" customHeight="1" x14ac:dyDescent="0.15">
      <c r="A225" s="123"/>
      <c r="B225" s="112"/>
      <c r="C225" s="124" t="s">
        <v>42</v>
      </c>
      <c r="D225" s="125"/>
      <c r="E225" s="125"/>
      <c r="F225" s="125"/>
      <c r="G225" s="125"/>
      <c r="H225" s="125"/>
      <c r="I225" s="126"/>
      <c r="L225" s="158"/>
    </row>
    <row r="226" spans="1:26" ht="20.100000000000001" customHeight="1" x14ac:dyDescent="0.15">
      <c r="A226" s="123"/>
      <c r="B226" s="112"/>
      <c r="C226" s="127"/>
      <c r="D226" s="128"/>
      <c r="E226" s="128"/>
      <c r="F226" s="128"/>
      <c r="G226" s="128"/>
      <c r="H226" s="128"/>
      <c r="I226" s="128"/>
      <c r="J226" s="129"/>
      <c r="K226" s="129"/>
      <c r="L226" s="172"/>
      <c r="M226" s="172"/>
      <c r="N226" s="129"/>
      <c r="O226" s="129"/>
      <c r="P226" s="129"/>
      <c r="Q226" s="129"/>
      <c r="R226" s="129"/>
      <c r="S226" s="129"/>
      <c r="T226" s="129"/>
      <c r="U226" s="129"/>
      <c r="V226" s="129"/>
      <c r="W226" s="129"/>
      <c r="X226" s="129"/>
      <c r="Y226" s="129"/>
      <c r="Z226" s="130"/>
    </row>
    <row r="227" spans="1:26" ht="20.100000000000001" hidden="1" customHeight="1" x14ac:dyDescent="0.15">
      <c r="A227" s="123"/>
      <c r="B227" s="112"/>
      <c r="C227" s="127"/>
      <c r="D227" s="128"/>
      <c r="E227" s="128"/>
      <c r="F227" s="128"/>
      <c r="G227" s="128"/>
      <c r="H227" s="128"/>
      <c r="I227" s="128"/>
      <c r="J227" s="137"/>
      <c r="K227" s="137"/>
      <c r="L227" s="168"/>
      <c r="M227" s="168"/>
      <c r="N227" s="137"/>
      <c r="O227" s="137"/>
      <c r="P227" s="137"/>
      <c r="Q227" s="137"/>
      <c r="R227" s="137"/>
      <c r="S227" s="137"/>
      <c r="T227" s="137"/>
      <c r="U227" s="137"/>
      <c r="V227" s="137"/>
      <c r="W227" s="137"/>
      <c r="X227" s="137"/>
      <c r="Y227" s="137"/>
      <c r="Z227" s="136"/>
    </row>
    <row r="228" spans="1:26" ht="20.100000000000001" customHeight="1" x14ac:dyDescent="0.15">
      <c r="A228" s="123"/>
      <c r="B228" s="112"/>
      <c r="C228" s="131"/>
      <c r="D228" s="132">
        <v>1</v>
      </c>
      <c r="E228" s="107" t="s">
        <v>41</v>
      </c>
      <c r="J228" s="138"/>
      <c r="K228" s="138"/>
      <c r="L228" s="175"/>
      <c r="M228" s="138"/>
      <c r="N228" s="138"/>
      <c r="O228" s="175"/>
      <c r="P228" s="138"/>
      <c r="Q228" s="138"/>
      <c r="R228" s="175"/>
      <c r="S228" s="138"/>
      <c r="T228" s="138"/>
      <c r="U228" s="138"/>
      <c r="V228" s="138"/>
      <c r="W228" s="138"/>
      <c r="X228" s="138"/>
      <c r="Y228" s="138"/>
      <c r="Z228" s="136"/>
    </row>
    <row r="229" spans="1:26" ht="30" customHeight="1" x14ac:dyDescent="0.15">
      <c r="A229" s="123"/>
      <c r="B229" s="112"/>
      <c r="C229" s="131"/>
      <c r="D229" s="132"/>
      <c r="E229" s="298" t="s">
        <v>100</v>
      </c>
      <c r="F229" s="298"/>
      <c r="G229" s="298"/>
      <c r="H229" s="298"/>
      <c r="I229" s="298"/>
      <c r="J229" s="298"/>
      <c r="K229" s="298"/>
      <c r="L229" s="298"/>
      <c r="M229" s="298"/>
      <c r="N229" s="298"/>
      <c r="O229" s="298"/>
      <c r="P229" s="298"/>
      <c r="Q229" s="298"/>
      <c r="R229" s="298"/>
      <c r="S229" s="298"/>
      <c r="T229" s="298"/>
      <c r="U229" s="298"/>
      <c r="V229" s="298"/>
      <c r="W229" s="298"/>
      <c r="X229" s="298"/>
      <c r="Y229" s="298"/>
      <c r="Z229" s="136"/>
    </row>
    <row r="230" spans="1:26" ht="20.100000000000001" customHeight="1" x14ac:dyDescent="0.15">
      <c r="A230" s="123"/>
      <c r="B230" s="112"/>
      <c r="C230" s="127"/>
      <c r="D230" s="238"/>
      <c r="E230" s="299" t="s">
        <v>98</v>
      </c>
      <c r="F230" s="300"/>
      <c r="G230" s="300"/>
      <c r="H230" s="300"/>
      <c r="I230" s="300"/>
      <c r="J230" s="300"/>
      <c r="K230" s="300"/>
      <c r="L230" s="300"/>
      <c r="M230" s="300"/>
      <c r="N230" s="300"/>
      <c r="O230" s="300"/>
      <c r="P230" s="299" t="s">
        <v>99</v>
      </c>
      <c r="Q230" s="300"/>
      <c r="R230" s="300"/>
      <c r="S230" s="300"/>
      <c r="T230" s="300"/>
      <c r="U230" s="301"/>
      <c r="V230" s="302" t="s">
        <v>182</v>
      </c>
      <c r="W230" s="303"/>
      <c r="X230" s="303"/>
      <c r="Y230" s="304"/>
      <c r="Z230" s="180"/>
    </row>
    <row r="231" spans="1:26" ht="20.100000000000001" customHeight="1" x14ac:dyDescent="0.15">
      <c r="A231" s="123"/>
      <c r="B231" s="112"/>
      <c r="C231" s="127"/>
      <c r="D231" s="238"/>
      <c r="E231" s="36"/>
      <c r="F231" s="37"/>
      <c r="G231" s="37"/>
      <c r="H231" s="37"/>
      <c r="I231" s="37"/>
      <c r="J231" s="305" t="s">
        <v>18</v>
      </c>
      <c r="K231" s="42"/>
      <c r="L231" s="37"/>
      <c r="M231" s="37"/>
      <c r="N231" s="37"/>
      <c r="O231" s="306" t="s">
        <v>18</v>
      </c>
      <c r="P231" s="36"/>
      <c r="Q231" s="37"/>
      <c r="R231" s="37"/>
      <c r="S231" s="305" t="s">
        <v>18</v>
      </c>
      <c r="T231" s="3"/>
      <c r="U231" s="307" t="s">
        <v>18</v>
      </c>
      <c r="V231" s="308"/>
      <c r="W231" s="309"/>
      <c r="X231" s="309"/>
      <c r="Y231" s="310"/>
      <c r="Z231" s="180"/>
    </row>
    <row r="232" spans="1:26" ht="20.100000000000001" customHeight="1" x14ac:dyDescent="0.15">
      <c r="A232" s="123"/>
      <c r="B232" s="112"/>
      <c r="C232" s="127"/>
      <c r="D232" s="238"/>
      <c r="E232" s="38"/>
      <c r="F232" s="39"/>
      <c r="G232" s="39"/>
      <c r="H232" s="39"/>
      <c r="I232" s="39"/>
      <c r="J232" s="311" t="s">
        <v>17</v>
      </c>
      <c r="K232" s="43"/>
      <c r="L232" s="39"/>
      <c r="M232" s="39"/>
      <c r="N232" s="39"/>
      <c r="O232" s="312" t="s">
        <v>17</v>
      </c>
      <c r="P232" s="38"/>
      <c r="Q232" s="39"/>
      <c r="R232" s="39"/>
      <c r="S232" s="313" t="s">
        <v>17</v>
      </c>
      <c r="T232" s="2"/>
      <c r="U232" s="314" t="s">
        <v>17</v>
      </c>
      <c r="V232" s="315"/>
      <c r="W232" s="316"/>
      <c r="X232" s="316"/>
      <c r="Y232" s="317"/>
      <c r="Z232" s="180"/>
    </row>
    <row r="233" spans="1:26" ht="20.100000000000001" customHeight="1" x14ac:dyDescent="0.15">
      <c r="A233" s="123"/>
      <c r="B233" s="112"/>
      <c r="C233" s="127"/>
      <c r="D233" s="238"/>
      <c r="E233" s="33"/>
      <c r="F233" s="40"/>
      <c r="G233" s="40"/>
      <c r="H233" s="40"/>
      <c r="I233" s="40"/>
      <c r="J233" s="41"/>
      <c r="K233" s="44"/>
      <c r="L233" s="40"/>
      <c r="M233" s="40"/>
      <c r="N233" s="40"/>
      <c r="O233" s="45"/>
      <c r="P233" s="33"/>
      <c r="Q233" s="40"/>
      <c r="R233" s="40"/>
      <c r="S233" s="46"/>
      <c r="T233" s="44"/>
      <c r="U233" s="45"/>
      <c r="V233" s="33"/>
      <c r="W233" s="34"/>
      <c r="X233" s="34"/>
      <c r="Y233" s="35"/>
      <c r="Z233" s="180"/>
    </row>
    <row r="234" spans="1:26" ht="30" customHeight="1" x14ac:dyDescent="0.15">
      <c r="A234" s="123"/>
      <c r="B234" s="112"/>
      <c r="C234" s="131"/>
      <c r="D234" s="132"/>
      <c r="E234" s="318" t="str">
        <f>"*1 "&amp;日付例&amp;"　年月日を入力してください。"</f>
        <v>*1 例)2025/4/1、R7/4/1　年月日を入力してください。</v>
      </c>
      <c r="F234" s="319"/>
      <c r="G234" s="319"/>
      <c r="H234" s="319"/>
      <c r="Z234" s="136"/>
    </row>
    <row r="235" spans="1:26" ht="20.100000000000001" customHeight="1" x14ac:dyDescent="0.15">
      <c r="A235" s="123"/>
      <c r="B235" s="112"/>
      <c r="C235" s="131"/>
      <c r="D235" s="132">
        <v>2</v>
      </c>
      <c r="E235" s="107" t="s">
        <v>2</v>
      </c>
      <c r="J235" s="138"/>
      <c r="K235" s="138"/>
      <c r="L235" s="175"/>
      <c r="M235" s="138"/>
      <c r="N235" s="138"/>
      <c r="O235" s="175"/>
      <c r="P235" s="138"/>
      <c r="Q235" s="138"/>
      <c r="R235" s="175"/>
      <c r="S235" s="138"/>
      <c r="T235" s="138"/>
      <c r="U235" s="138"/>
      <c r="V235" s="138"/>
      <c r="W235" s="138"/>
      <c r="X235" s="138"/>
      <c r="Y235" s="138"/>
      <c r="Z235" s="136"/>
    </row>
    <row r="236" spans="1:26" ht="20.100000000000001" customHeight="1" x14ac:dyDescent="0.15">
      <c r="A236" s="123"/>
      <c r="B236" s="112"/>
      <c r="C236" s="131"/>
      <c r="D236" s="132"/>
      <c r="E236" s="320" t="s">
        <v>3</v>
      </c>
      <c r="F236" s="321"/>
      <c r="G236" s="321"/>
      <c r="H236" s="322"/>
      <c r="I236" s="82"/>
      <c r="J236" s="92"/>
      <c r="K236" s="92"/>
      <c r="L236" s="92"/>
      <c r="M236" s="93"/>
      <c r="P236" s="319"/>
      <c r="Q236" s="319"/>
      <c r="R236" s="319"/>
      <c r="S236" s="138"/>
      <c r="T236" s="138"/>
      <c r="U236" s="138"/>
      <c r="V236" s="138"/>
      <c r="W236" s="138"/>
      <c r="X236" s="138"/>
      <c r="Y236" s="138"/>
      <c r="Z236" s="136"/>
    </row>
    <row r="237" spans="1:26" ht="20.100000000000001" customHeight="1" x14ac:dyDescent="0.15">
      <c r="A237" s="123"/>
      <c r="B237" s="112"/>
      <c r="C237" s="127"/>
      <c r="D237" s="132"/>
      <c r="E237" s="323" t="s">
        <v>4</v>
      </c>
      <c r="F237" s="324"/>
      <c r="G237" s="324"/>
      <c r="H237" s="325"/>
      <c r="I237" s="85"/>
      <c r="J237" s="94"/>
      <c r="K237" s="94"/>
      <c r="L237" s="94"/>
      <c r="M237" s="95"/>
      <c r="P237" s="319"/>
      <c r="Q237" s="319"/>
      <c r="R237" s="319"/>
      <c r="S237" s="195"/>
      <c r="T237" s="244"/>
      <c r="U237" s="244"/>
      <c r="V237" s="244"/>
      <c r="W237" s="244"/>
      <c r="X237" s="244"/>
      <c r="Y237" s="244"/>
      <c r="Z237" s="136"/>
    </row>
    <row r="238" spans="1:26" ht="20.100000000000001" customHeight="1" thickBot="1" x14ac:dyDescent="0.2">
      <c r="A238" s="123"/>
      <c r="B238" s="112"/>
      <c r="C238" s="127"/>
      <c r="D238" s="132"/>
      <c r="E238" s="326" t="s">
        <v>5</v>
      </c>
      <c r="F238" s="327"/>
      <c r="G238" s="327"/>
      <c r="H238" s="328"/>
      <c r="I238" s="96"/>
      <c r="J238" s="97"/>
      <c r="K238" s="97"/>
      <c r="L238" s="97"/>
      <c r="M238" s="98"/>
      <c r="P238" s="319"/>
      <c r="Q238" s="319"/>
      <c r="R238" s="319"/>
      <c r="S238" s="195"/>
      <c r="T238" s="195"/>
      <c r="U238" s="195"/>
      <c r="V238" s="195"/>
      <c r="W238" s="195"/>
      <c r="X238" s="195"/>
      <c r="Y238" s="195"/>
      <c r="Z238" s="136"/>
    </row>
    <row r="239" spans="1:26" ht="20.100000000000001" customHeight="1" thickTop="1" x14ac:dyDescent="0.15">
      <c r="A239" s="123"/>
      <c r="B239" s="112"/>
      <c r="C239" s="131"/>
      <c r="D239" s="132"/>
      <c r="E239" s="329" t="s">
        <v>6</v>
      </c>
      <c r="F239" s="330"/>
      <c r="G239" s="330"/>
      <c r="H239" s="331"/>
      <c r="I239" s="282">
        <f>I236+I237+I238</f>
        <v>0</v>
      </c>
      <c r="J239" s="283"/>
      <c r="K239" s="283"/>
      <c r="L239" s="283"/>
      <c r="M239" s="284"/>
      <c r="P239" s="319"/>
      <c r="Q239" s="319"/>
      <c r="R239" s="319"/>
      <c r="S239" s="195"/>
      <c r="T239" s="138"/>
      <c r="U239" s="138"/>
      <c r="V239" s="138"/>
      <c r="W239" s="138"/>
      <c r="X239" s="138"/>
      <c r="Y239" s="138"/>
      <c r="Z239" s="136"/>
    </row>
    <row r="240" spans="1:26" ht="20.100000000000001" customHeight="1" x14ac:dyDescent="0.15">
      <c r="A240" s="123"/>
      <c r="B240" s="112"/>
      <c r="C240" s="131"/>
      <c r="D240" s="132"/>
      <c r="E240" s="319"/>
      <c r="F240" s="319"/>
      <c r="G240" s="319"/>
      <c r="H240" s="319"/>
      <c r="I240" s="319"/>
      <c r="J240" s="319"/>
      <c r="K240" s="319"/>
      <c r="L240" s="319"/>
      <c r="M240" s="319"/>
      <c r="N240" s="319"/>
      <c r="O240" s="319"/>
      <c r="P240" s="319"/>
      <c r="Q240" s="319"/>
      <c r="R240" s="319"/>
      <c r="S240" s="195"/>
      <c r="T240" s="138"/>
      <c r="U240" s="138"/>
      <c r="V240" s="138"/>
      <c r="W240" s="138"/>
      <c r="X240" s="138"/>
      <c r="Y240" s="138"/>
      <c r="Z240" s="136"/>
    </row>
    <row r="241" spans="1:26" ht="20.100000000000001" customHeight="1" x14ac:dyDescent="0.15">
      <c r="A241" s="123"/>
      <c r="B241" s="112"/>
      <c r="C241" s="131"/>
      <c r="D241" s="132">
        <v>3</v>
      </c>
      <c r="E241" s="107" t="s">
        <v>40</v>
      </c>
      <c r="J241" s="138"/>
      <c r="K241" s="138"/>
      <c r="L241" s="175"/>
      <c r="M241" s="138"/>
      <c r="N241" s="138"/>
      <c r="O241" s="175"/>
      <c r="P241" s="138"/>
      <c r="Q241" s="138"/>
      <c r="R241" s="175"/>
      <c r="S241" s="138"/>
      <c r="T241" s="138"/>
      <c r="U241" s="138"/>
      <c r="V241" s="138"/>
      <c r="W241" s="138"/>
      <c r="X241" s="138"/>
      <c r="Y241" s="138"/>
      <c r="Z241" s="136"/>
    </row>
    <row r="242" spans="1:26" ht="20.100000000000001" customHeight="1" x14ac:dyDescent="0.15">
      <c r="A242" s="123"/>
      <c r="B242" s="112"/>
      <c r="C242" s="127"/>
      <c r="E242" s="159" t="s">
        <v>177</v>
      </c>
      <c r="F242" s="159"/>
      <c r="G242" s="159"/>
      <c r="H242" s="159"/>
      <c r="I242" s="159"/>
      <c r="J242" s="159"/>
      <c r="K242" s="159"/>
      <c r="L242" s="159"/>
      <c r="M242" s="159"/>
      <c r="N242" s="159"/>
      <c r="O242" s="159"/>
      <c r="P242" s="159"/>
      <c r="Q242" s="159"/>
      <c r="R242" s="159"/>
      <c r="S242" s="159"/>
      <c r="T242" s="159"/>
      <c r="U242" s="159"/>
      <c r="V242" s="159"/>
      <c r="W242" s="159"/>
      <c r="X242" s="159"/>
      <c r="Y242" s="159"/>
      <c r="Z242" s="136"/>
    </row>
    <row r="243" spans="1:26" ht="20.100000000000001" customHeight="1" x14ac:dyDescent="0.15">
      <c r="A243" s="123">
        <f>IFERROR(IF(COUNTIF($N244:$N282,"○")&lt;1,1001,0),3)</f>
        <v>1001</v>
      </c>
      <c r="B243" s="390"/>
      <c r="C243" s="127"/>
      <c r="D243" s="332"/>
      <c r="E243" s="333" t="s">
        <v>45</v>
      </c>
      <c r="F243" s="333"/>
      <c r="G243" s="333"/>
      <c r="H243" s="333"/>
      <c r="I243" s="333"/>
      <c r="J243" s="333"/>
      <c r="K243" s="333"/>
      <c r="L243" s="333"/>
      <c r="M243" s="334"/>
      <c r="N243" s="335" t="s">
        <v>44</v>
      </c>
      <c r="O243" s="336"/>
      <c r="P243" s="337" t="s">
        <v>103</v>
      </c>
      <c r="Q243" s="337"/>
      <c r="R243" s="337"/>
      <c r="S243" s="337"/>
      <c r="T243" s="337" t="s">
        <v>104</v>
      </c>
      <c r="U243" s="337"/>
      <c r="V243" s="337"/>
      <c r="W243" s="337"/>
      <c r="X243" s="337"/>
      <c r="Y243" s="338"/>
      <c r="Z243" s="136"/>
    </row>
    <row r="244" spans="1:26" ht="20.100000000000001" customHeight="1" x14ac:dyDescent="0.15">
      <c r="A244" s="123">
        <f>IFERROR(IF(AND($N244="○",TRIM($T244)=""),1001,0),3)</f>
        <v>0</v>
      </c>
      <c r="B244" s="112"/>
      <c r="C244" s="140"/>
      <c r="D244" s="339">
        <v>1</v>
      </c>
      <c r="E244" s="340" t="s">
        <v>131</v>
      </c>
      <c r="F244" s="341"/>
      <c r="G244" s="342"/>
      <c r="H244" s="271" t="s">
        <v>132</v>
      </c>
      <c r="I244" s="271"/>
      <c r="J244" s="271"/>
      <c r="K244" s="271"/>
      <c r="L244" s="271"/>
      <c r="M244" s="272"/>
      <c r="N244" s="78"/>
      <c r="O244" s="99"/>
      <c r="P244" s="29"/>
      <c r="Q244" s="30"/>
      <c r="R244" s="30"/>
      <c r="S244" s="31"/>
      <c r="T244" s="29"/>
      <c r="U244" s="30"/>
      <c r="V244" s="30"/>
      <c r="W244" s="30"/>
      <c r="X244" s="30"/>
      <c r="Y244" s="32"/>
      <c r="Z244" s="136"/>
    </row>
    <row r="245" spans="1:26" ht="20.100000000000001" customHeight="1" x14ac:dyDescent="0.15">
      <c r="A245" s="343">
        <f>IFERROR(IF(AND($N245="○",TRIM($T245)=""),1001,0),3)</f>
        <v>0</v>
      </c>
      <c r="B245" s="180"/>
      <c r="D245" s="344">
        <v>2</v>
      </c>
      <c r="E245" s="345"/>
      <c r="F245" s="346"/>
      <c r="G245" s="347"/>
      <c r="H245" s="274" t="s">
        <v>133</v>
      </c>
      <c r="I245" s="274"/>
      <c r="J245" s="274"/>
      <c r="K245" s="274"/>
      <c r="L245" s="274"/>
      <c r="M245" s="275"/>
      <c r="N245" s="73"/>
      <c r="O245" s="104"/>
      <c r="P245" s="17"/>
      <c r="Q245" s="18"/>
      <c r="R245" s="18"/>
      <c r="S245" s="19"/>
      <c r="T245" s="17"/>
      <c r="U245" s="18"/>
      <c r="V245" s="18"/>
      <c r="W245" s="18"/>
      <c r="X245" s="18"/>
      <c r="Y245" s="20"/>
      <c r="Z245" s="180"/>
    </row>
    <row r="246" spans="1:26" ht="20.100000000000001" customHeight="1" x14ac:dyDescent="0.15">
      <c r="A246" s="343">
        <f>IFERROR(IF(AND($N246="○",TRIM($T246)=""),1001,0),3)</f>
        <v>0</v>
      </c>
      <c r="B246" s="180"/>
      <c r="D246" s="344">
        <v>3</v>
      </c>
      <c r="E246" s="345"/>
      <c r="F246" s="346"/>
      <c r="G246" s="347"/>
      <c r="H246" s="274" t="s">
        <v>134</v>
      </c>
      <c r="I246" s="274"/>
      <c r="J246" s="274"/>
      <c r="K246" s="274"/>
      <c r="L246" s="274"/>
      <c r="M246" s="275"/>
      <c r="N246" s="73"/>
      <c r="O246" s="104"/>
      <c r="P246" s="17"/>
      <c r="Q246" s="18"/>
      <c r="R246" s="18"/>
      <c r="S246" s="19"/>
      <c r="T246" s="17"/>
      <c r="U246" s="18"/>
      <c r="V246" s="18"/>
      <c r="W246" s="18"/>
      <c r="X246" s="18"/>
      <c r="Y246" s="20"/>
      <c r="Z246" s="180"/>
    </row>
    <row r="247" spans="1:26" ht="20.100000000000001" customHeight="1" x14ac:dyDescent="0.15">
      <c r="A247" s="343">
        <f>IFERROR(IF(AND($N247="○",TRIM($T247)=""),1001,0),3)</f>
        <v>0</v>
      </c>
      <c r="B247" s="180"/>
      <c r="D247" s="344">
        <v>4</v>
      </c>
      <c r="E247" s="345"/>
      <c r="F247" s="346"/>
      <c r="G247" s="347"/>
      <c r="H247" s="274" t="s">
        <v>135</v>
      </c>
      <c r="I247" s="274"/>
      <c r="J247" s="274"/>
      <c r="K247" s="274"/>
      <c r="L247" s="274"/>
      <c r="M247" s="275"/>
      <c r="N247" s="73"/>
      <c r="O247" s="104"/>
      <c r="P247" s="17"/>
      <c r="Q247" s="18"/>
      <c r="R247" s="18"/>
      <c r="S247" s="19"/>
      <c r="T247" s="17"/>
      <c r="U247" s="18"/>
      <c r="V247" s="18"/>
      <c r="W247" s="18"/>
      <c r="X247" s="18"/>
      <c r="Y247" s="20"/>
      <c r="Z247" s="180"/>
    </row>
    <row r="248" spans="1:26" ht="20.100000000000001" customHeight="1" x14ac:dyDescent="0.15">
      <c r="A248" s="343">
        <f>IFERROR(IF(AND($N248="○",TRIM($T248)=""),1001,0),3)</f>
        <v>0</v>
      </c>
      <c r="B248" s="180"/>
      <c r="D248" s="344">
        <v>5</v>
      </c>
      <c r="E248" s="345"/>
      <c r="F248" s="346"/>
      <c r="G248" s="347"/>
      <c r="H248" s="274" t="s">
        <v>136</v>
      </c>
      <c r="I248" s="274"/>
      <c r="J248" s="274"/>
      <c r="K248" s="274"/>
      <c r="L248" s="274"/>
      <c r="M248" s="275"/>
      <c r="N248" s="73"/>
      <c r="O248" s="104"/>
      <c r="P248" s="17"/>
      <c r="Q248" s="18"/>
      <c r="R248" s="18"/>
      <c r="S248" s="19"/>
      <c r="T248" s="17"/>
      <c r="U248" s="18"/>
      <c r="V248" s="18"/>
      <c r="W248" s="18"/>
      <c r="X248" s="18"/>
      <c r="Y248" s="20"/>
      <c r="Z248" s="180"/>
    </row>
    <row r="249" spans="1:26" ht="20.100000000000001" customHeight="1" x14ac:dyDescent="0.15">
      <c r="A249" s="343">
        <f>IFERROR(IF(AND($N249="○",TRIM($T249)=""),1001,0),3)</f>
        <v>0</v>
      </c>
      <c r="B249" s="180"/>
      <c r="D249" s="348">
        <v>6</v>
      </c>
      <c r="E249" s="349"/>
      <c r="F249" s="350"/>
      <c r="G249" s="351"/>
      <c r="H249" s="352" t="s">
        <v>137</v>
      </c>
      <c r="I249" s="352"/>
      <c r="J249" s="352"/>
      <c r="K249" s="352"/>
      <c r="L249" s="352"/>
      <c r="M249" s="353"/>
      <c r="N249" s="100"/>
      <c r="O249" s="101"/>
      <c r="P249" s="21"/>
      <c r="Q249" s="22"/>
      <c r="R249" s="22"/>
      <c r="S249" s="23"/>
      <c r="T249" s="21"/>
      <c r="U249" s="22"/>
      <c r="V249" s="22"/>
      <c r="W249" s="22"/>
      <c r="X249" s="22"/>
      <c r="Y249" s="24"/>
      <c r="Z249" s="180"/>
    </row>
    <row r="250" spans="1:26" ht="20.100000000000001" customHeight="1" x14ac:dyDescent="0.15">
      <c r="A250" s="343">
        <f>IFERROR(IF(AND($N250="○",TRIM($T250)=""),1001,0),3)</f>
        <v>0</v>
      </c>
      <c r="B250" s="180"/>
      <c r="D250" s="354">
        <v>7</v>
      </c>
      <c r="E250" s="345" t="s">
        <v>138</v>
      </c>
      <c r="F250" s="346"/>
      <c r="G250" s="347"/>
      <c r="H250" s="355" t="s">
        <v>138</v>
      </c>
      <c r="I250" s="355"/>
      <c r="J250" s="355"/>
      <c r="K250" s="355"/>
      <c r="L250" s="355"/>
      <c r="M250" s="356"/>
      <c r="N250" s="102"/>
      <c r="O250" s="103"/>
      <c r="P250" s="25"/>
      <c r="Q250" s="26"/>
      <c r="R250" s="26"/>
      <c r="S250" s="27"/>
      <c r="T250" s="25"/>
      <c r="U250" s="26"/>
      <c r="V250" s="26"/>
      <c r="W250" s="26"/>
      <c r="X250" s="26"/>
      <c r="Y250" s="28"/>
      <c r="Z250" s="180"/>
    </row>
    <row r="251" spans="1:26" ht="20.100000000000001" customHeight="1" x14ac:dyDescent="0.15">
      <c r="A251" s="343">
        <f>IFERROR(IF(AND($N251="○",TRIM($T251)=""),1001,0),3)</f>
        <v>0</v>
      </c>
      <c r="B251" s="180"/>
      <c r="D251" s="354">
        <v>8</v>
      </c>
      <c r="E251" s="357" t="s">
        <v>139</v>
      </c>
      <c r="F251" s="358"/>
      <c r="G251" s="359"/>
      <c r="H251" s="355" t="s">
        <v>139</v>
      </c>
      <c r="I251" s="355"/>
      <c r="J251" s="355"/>
      <c r="K251" s="355"/>
      <c r="L251" s="355"/>
      <c r="M251" s="356"/>
      <c r="N251" s="102"/>
      <c r="O251" s="103"/>
      <c r="P251" s="25"/>
      <c r="Q251" s="26"/>
      <c r="R251" s="26"/>
      <c r="S251" s="27"/>
      <c r="T251" s="25"/>
      <c r="U251" s="26"/>
      <c r="V251" s="26"/>
      <c r="W251" s="26"/>
      <c r="X251" s="26"/>
      <c r="Y251" s="28"/>
      <c r="Z251" s="180"/>
    </row>
    <row r="252" spans="1:26" ht="20.100000000000001" customHeight="1" x14ac:dyDescent="0.15">
      <c r="A252" s="343">
        <f>IFERROR(IF(AND($N252="○",TRIM($T252)=""),1001,0),3)</f>
        <v>0</v>
      </c>
      <c r="B252" s="180"/>
      <c r="D252" s="354">
        <v>9</v>
      </c>
      <c r="E252" s="345" t="s">
        <v>140</v>
      </c>
      <c r="F252" s="346"/>
      <c r="G252" s="347"/>
      <c r="H252" s="355" t="s">
        <v>140</v>
      </c>
      <c r="I252" s="355"/>
      <c r="J252" s="355"/>
      <c r="K252" s="355"/>
      <c r="L252" s="355"/>
      <c r="M252" s="356"/>
      <c r="N252" s="102"/>
      <c r="O252" s="103"/>
      <c r="P252" s="25"/>
      <c r="Q252" s="26"/>
      <c r="R252" s="26"/>
      <c r="S252" s="27"/>
      <c r="T252" s="25"/>
      <c r="U252" s="26"/>
      <c r="V252" s="26"/>
      <c r="W252" s="26"/>
      <c r="X252" s="26"/>
      <c r="Y252" s="28"/>
      <c r="Z252" s="180"/>
    </row>
    <row r="253" spans="1:26" ht="20.100000000000001" customHeight="1" x14ac:dyDescent="0.15">
      <c r="A253" s="343">
        <f>IFERROR(IF(AND($N253="○",TRIM($T253)=""),1001,0),3)</f>
        <v>0</v>
      </c>
      <c r="B253" s="180"/>
      <c r="D253" s="360">
        <v>10</v>
      </c>
      <c r="E253" s="340" t="s">
        <v>141</v>
      </c>
      <c r="F253" s="341"/>
      <c r="G253" s="342"/>
      <c r="H253" s="271" t="s">
        <v>142</v>
      </c>
      <c r="I253" s="271"/>
      <c r="J253" s="271"/>
      <c r="K253" s="271"/>
      <c r="L253" s="271"/>
      <c r="M253" s="272"/>
      <c r="N253" s="78"/>
      <c r="O253" s="99"/>
      <c r="P253" s="29"/>
      <c r="Q253" s="30"/>
      <c r="R253" s="30"/>
      <c r="S253" s="31"/>
      <c r="T253" s="29"/>
      <c r="U253" s="30"/>
      <c r="V253" s="30"/>
      <c r="W253" s="30"/>
      <c r="X253" s="30"/>
      <c r="Y253" s="32"/>
      <c r="Z253" s="180"/>
    </row>
    <row r="254" spans="1:26" ht="20.100000000000001" customHeight="1" x14ac:dyDescent="0.15">
      <c r="A254" s="343">
        <f>IFERROR(IF(AND($N254="○",TRIM($T254)=""),1001,0),3)</f>
        <v>0</v>
      </c>
      <c r="B254" s="180"/>
      <c r="D254" s="348">
        <v>11</v>
      </c>
      <c r="E254" s="349"/>
      <c r="F254" s="350"/>
      <c r="G254" s="351"/>
      <c r="H254" s="352" t="s">
        <v>143</v>
      </c>
      <c r="I254" s="352"/>
      <c r="J254" s="352"/>
      <c r="K254" s="352"/>
      <c r="L254" s="352"/>
      <c r="M254" s="353"/>
      <c r="N254" s="100"/>
      <c r="O254" s="101"/>
      <c r="P254" s="21"/>
      <c r="Q254" s="22"/>
      <c r="R254" s="22"/>
      <c r="S254" s="23"/>
      <c r="T254" s="21"/>
      <c r="U254" s="22"/>
      <c r="V254" s="22"/>
      <c r="W254" s="22"/>
      <c r="X254" s="22"/>
      <c r="Y254" s="24"/>
      <c r="Z254" s="180"/>
    </row>
    <row r="255" spans="1:26" ht="20.100000000000001" customHeight="1" x14ac:dyDescent="0.15">
      <c r="A255" s="343">
        <f>IFERROR(IF(AND($N255="○",TRIM($T255)=""),1001,0),3)</f>
        <v>0</v>
      </c>
      <c r="B255" s="180"/>
      <c r="D255" s="361">
        <v>12</v>
      </c>
      <c r="E255" s="345" t="s">
        <v>144</v>
      </c>
      <c r="F255" s="346"/>
      <c r="G255" s="347"/>
      <c r="H255" s="355" t="s">
        <v>144</v>
      </c>
      <c r="I255" s="355"/>
      <c r="J255" s="355"/>
      <c r="K255" s="355"/>
      <c r="L255" s="355"/>
      <c r="M255" s="356"/>
      <c r="N255" s="102"/>
      <c r="O255" s="103"/>
      <c r="P255" s="25"/>
      <c r="Q255" s="26"/>
      <c r="R255" s="26"/>
      <c r="S255" s="27"/>
      <c r="T255" s="25"/>
      <c r="U255" s="26"/>
      <c r="V255" s="26"/>
      <c r="W255" s="26"/>
      <c r="X255" s="26"/>
      <c r="Y255" s="28"/>
      <c r="Z255" s="180"/>
    </row>
    <row r="256" spans="1:26" ht="20.100000000000001" customHeight="1" x14ac:dyDescent="0.15">
      <c r="A256" s="343">
        <f>IFERROR(IF(AND($N256="○",TRIM($T256)=""),1001,0),3)</f>
        <v>0</v>
      </c>
      <c r="B256" s="180"/>
      <c r="D256" s="362">
        <v>13</v>
      </c>
      <c r="E256" s="357" t="s">
        <v>145</v>
      </c>
      <c r="F256" s="358"/>
      <c r="G256" s="359"/>
      <c r="H256" s="355" t="s">
        <v>146</v>
      </c>
      <c r="I256" s="355"/>
      <c r="J256" s="355"/>
      <c r="K256" s="355"/>
      <c r="L256" s="355"/>
      <c r="M256" s="356"/>
      <c r="N256" s="102"/>
      <c r="O256" s="103"/>
      <c r="P256" s="25"/>
      <c r="Q256" s="26"/>
      <c r="R256" s="26"/>
      <c r="S256" s="27"/>
      <c r="T256" s="25"/>
      <c r="U256" s="26"/>
      <c r="V256" s="26"/>
      <c r="W256" s="26"/>
      <c r="X256" s="26"/>
      <c r="Y256" s="28"/>
      <c r="Z256" s="180"/>
    </row>
    <row r="257" spans="1:26" ht="20.100000000000001" customHeight="1" x14ac:dyDescent="0.15">
      <c r="A257" s="343">
        <f>IFERROR(IF(AND($N257="○",TRIM($T257)=""),1001,0),3)</f>
        <v>0</v>
      </c>
      <c r="B257" s="180"/>
      <c r="D257" s="354">
        <v>14</v>
      </c>
      <c r="E257" s="345" t="s">
        <v>147</v>
      </c>
      <c r="F257" s="346"/>
      <c r="G257" s="347"/>
      <c r="H257" s="355" t="s">
        <v>147</v>
      </c>
      <c r="I257" s="355"/>
      <c r="J257" s="355"/>
      <c r="K257" s="355"/>
      <c r="L257" s="355"/>
      <c r="M257" s="356"/>
      <c r="N257" s="102"/>
      <c r="O257" s="103"/>
      <c r="P257" s="25"/>
      <c r="Q257" s="26"/>
      <c r="R257" s="26"/>
      <c r="S257" s="27"/>
      <c r="T257" s="25"/>
      <c r="U257" s="26"/>
      <c r="V257" s="26"/>
      <c r="W257" s="26"/>
      <c r="X257" s="26"/>
      <c r="Y257" s="28"/>
      <c r="Z257" s="180"/>
    </row>
    <row r="258" spans="1:26" ht="30" customHeight="1" x14ac:dyDescent="0.15">
      <c r="A258" s="343">
        <f>IFERROR(IF(AND($N258="○",TRIM($T258)=""),1001,0),3)</f>
        <v>0</v>
      </c>
      <c r="B258" s="180"/>
      <c r="D258" s="354">
        <v>15</v>
      </c>
      <c r="E258" s="357" t="s">
        <v>148</v>
      </c>
      <c r="F258" s="358"/>
      <c r="G258" s="359"/>
      <c r="H258" s="355" t="s">
        <v>148</v>
      </c>
      <c r="I258" s="355"/>
      <c r="J258" s="355"/>
      <c r="K258" s="355"/>
      <c r="L258" s="355"/>
      <c r="M258" s="356"/>
      <c r="N258" s="102"/>
      <c r="O258" s="103"/>
      <c r="P258" s="25"/>
      <c r="Q258" s="26"/>
      <c r="R258" s="26"/>
      <c r="S258" s="27"/>
      <c r="T258" s="25"/>
      <c r="U258" s="26"/>
      <c r="V258" s="26"/>
      <c r="W258" s="26"/>
      <c r="X258" s="26"/>
      <c r="Y258" s="28"/>
      <c r="Z258" s="180"/>
    </row>
    <row r="259" spans="1:26" ht="20.100000000000001" customHeight="1" x14ac:dyDescent="0.15">
      <c r="A259" s="343">
        <f>IFERROR(IF(AND($N259="○",TRIM($T259)=""),1001,0),3)</f>
        <v>0</v>
      </c>
      <c r="B259" s="180"/>
      <c r="D259" s="354">
        <v>16</v>
      </c>
      <c r="E259" s="345" t="s">
        <v>149</v>
      </c>
      <c r="F259" s="346"/>
      <c r="G259" s="347"/>
      <c r="H259" s="355" t="s">
        <v>149</v>
      </c>
      <c r="I259" s="355"/>
      <c r="J259" s="355"/>
      <c r="K259" s="355"/>
      <c r="L259" s="355"/>
      <c r="M259" s="356"/>
      <c r="N259" s="102"/>
      <c r="O259" s="103"/>
      <c r="P259" s="25"/>
      <c r="Q259" s="26"/>
      <c r="R259" s="26"/>
      <c r="S259" s="27"/>
      <c r="T259" s="25"/>
      <c r="U259" s="26"/>
      <c r="V259" s="26"/>
      <c r="W259" s="26"/>
      <c r="X259" s="26"/>
      <c r="Y259" s="28"/>
      <c r="Z259" s="180"/>
    </row>
    <row r="260" spans="1:26" ht="20.100000000000001" customHeight="1" x14ac:dyDescent="0.15">
      <c r="A260" s="343">
        <f>IFERROR(IF(AND($N260="○",TRIM($T260)=""),1001,0),3)</f>
        <v>0</v>
      </c>
      <c r="B260" s="180"/>
      <c r="D260" s="361">
        <v>17</v>
      </c>
      <c r="E260" s="357" t="s">
        <v>150</v>
      </c>
      <c r="F260" s="358"/>
      <c r="G260" s="359"/>
      <c r="H260" s="355" t="s">
        <v>150</v>
      </c>
      <c r="I260" s="355"/>
      <c r="J260" s="355"/>
      <c r="K260" s="355"/>
      <c r="L260" s="355"/>
      <c r="M260" s="356"/>
      <c r="N260" s="102"/>
      <c r="O260" s="103"/>
      <c r="P260" s="25"/>
      <c r="Q260" s="26"/>
      <c r="R260" s="26"/>
      <c r="S260" s="27"/>
      <c r="T260" s="25"/>
      <c r="U260" s="26"/>
      <c r="V260" s="26"/>
      <c r="W260" s="26"/>
      <c r="X260" s="26"/>
      <c r="Y260" s="28"/>
      <c r="Z260" s="180"/>
    </row>
    <row r="261" spans="1:26" ht="20.100000000000001" customHeight="1" x14ac:dyDescent="0.15">
      <c r="A261" s="343">
        <f>IFERROR(IF(AND($N261="○",TRIM($T261)=""),1001,0),3)</f>
        <v>0</v>
      </c>
      <c r="B261" s="180"/>
      <c r="D261" s="339">
        <v>18</v>
      </c>
      <c r="E261" s="340" t="s">
        <v>151</v>
      </c>
      <c r="F261" s="341"/>
      <c r="G261" s="342"/>
      <c r="H261" s="271" t="s">
        <v>152</v>
      </c>
      <c r="I261" s="271"/>
      <c r="J261" s="271"/>
      <c r="K261" s="271"/>
      <c r="L261" s="271"/>
      <c r="M261" s="272"/>
      <c r="N261" s="78"/>
      <c r="O261" s="99"/>
      <c r="P261" s="29"/>
      <c r="Q261" s="30"/>
      <c r="R261" s="30"/>
      <c r="S261" s="31"/>
      <c r="T261" s="29"/>
      <c r="U261" s="30"/>
      <c r="V261" s="30"/>
      <c r="W261" s="30"/>
      <c r="X261" s="30"/>
      <c r="Y261" s="32"/>
      <c r="Z261" s="180"/>
    </row>
    <row r="262" spans="1:26" ht="20.100000000000001" customHeight="1" x14ac:dyDescent="0.15">
      <c r="A262" s="343">
        <f>IFERROR(IF(AND($N262="○",TRIM($T262)=""),1001,0),3)</f>
        <v>0</v>
      </c>
      <c r="B262" s="180"/>
      <c r="D262" s="348">
        <v>19</v>
      </c>
      <c r="E262" s="345"/>
      <c r="F262" s="346"/>
      <c r="G262" s="347"/>
      <c r="H262" s="352" t="s">
        <v>153</v>
      </c>
      <c r="I262" s="352"/>
      <c r="J262" s="352"/>
      <c r="K262" s="352"/>
      <c r="L262" s="352"/>
      <c r="M262" s="353"/>
      <c r="N262" s="100"/>
      <c r="O262" s="101"/>
      <c r="P262" s="21"/>
      <c r="Q262" s="22"/>
      <c r="R262" s="22"/>
      <c r="S262" s="23"/>
      <c r="T262" s="21"/>
      <c r="U262" s="22"/>
      <c r="V262" s="22"/>
      <c r="W262" s="22"/>
      <c r="X262" s="22"/>
      <c r="Y262" s="24"/>
      <c r="Z262" s="180"/>
    </row>
    <row r="263" spans="1:26" ht="20.100000000000001" customHeight="1" x14ac:dyDescent="0.15">
      <c r="A263" s="343">
        <f>IFERROR(IF(AND($N263="○",TRIM($T263)=""),1001,0),3)</f>
        <v>0</v>
      </c>
      <c r="B263" s="180"/>
      <c r="D263" s="360">
        <v>20</v>
      </c>
      <c r="E263" s="340" t="s">
        <v>154</v>
      </c>
      <c r="F263" s="341"/>
      <c r="G263" s="342"/>
      <c r="H263" s="271" t="s">
        <v>155</v>
      </c>
      <c r="I263" s="271"/>
      <c r="J263" s="271"/>
      <c r="K263" s="271"/>
      <c r="L263" s="271"/>
      <c r="M263" s="272"/>
      <c r="N263" s="78"/>
      <c r="O263" s="99"/>
      <c r="P263" s="29"/>
      <c r="Q263" s="30"/>
      <c r="R263" s="30"/>
      <c r="S263" s="31"/>
      <c r="T263" s="29"/>
      <c r="U263" s="30"/>
      <c r="V263" s="30"/>
      <c r="W263" s="30"/>
      <c r="X263" s="30"/>
      <c r="Y263" s="32"/>
      <c r="Z263" s="180"/>
    </row>
    <row r="264" spans="1:26" ht="20.100000000000001" customHeight="1" x14ac:dyDescent="0.15">
      <c r="A264" s="343">
        <f>IFERROR(IF(AND($N264="○",TRIM($T264)=""),1001,0),3)</f>
        <v>0</v>
      </c>
      <c r="B264" s="180"/>
      <c r="D264" s="344">
        <v>21</v>
      </c>
      <c r="E264" s="345"/>
      <c r="F264" s="346"/>
      <c r="G264" s="347"/>
      <c r="H264" s="274" t="s">
        <v>156</v>
      </c>
      <c r="I264" s="274"/>
      <c r="J264" s="274"/>
      <c r="K264" s="274"/>
      <c r="L264" s="274"/>
      <c r="M264" s="275"/>
      <c r="N264" s="73"/>
      <c r="O264" s="104"/>
      <c r="P264" s="17"/>
      <c r="Q264" s="18"/>
      <c r="R264" s="18"/>
      <c r="S264" s="19"/>
      <c r="T264" s="17"/>
      <c r="U264" s="18"/>
      <c r="V264" s="18"/>
      <c r="W264" s="18"/>
      <c r="X264" s="18"/>
      <c r="Y264" s="20"/>
      <c r="Z264" s="180"/>
    </row>
    <row r="265" spans="1:26" ht="20.100000000000001" customHeight="1" x14ac:dyDescent="0.15">
      <c r="A265" s="343">
        <f>IFERROR(IF(AND($N265="○",TRIM($T265)=""),1001,0),3)</f>
        <v>0</v>
      </c>
      <c r="B265" s="180"/>
      <c r="D265" s="344">
        <v>22</v>
      </c>
      <c r="E265" s="345"/>
      <c r="F265" s="346"/>
      <c r="G265" s="347"/>
      <c r="H265" s="274" t="s">
        <v>157</v>
      </c>
      <c r="I265" s="274"/>
      <c r="J265" s="274"/>
      <c r="K265" s="274"/>
      <c r="L265" s="274"/>
      <c r="M265" s="275"/>
      <c r="N265" s="73"/>
      <c r="O265" s="104"/>
      <c r="P265" s="17"/>
      <c r="Q265" s="18"/>
      <c r="R265" s="18"/>
      <c r="S265" s="19"/>
      <c r="T265" s="17"/>
      <c r="U265" s="18"/>
      <c r="V265" s="18"/>
      <c r="W265" s="18"/>
      <c r="X265" s="18"/>
      <c r="Y265" s="20"/>
      <c r="Z265" s="180"/>
    </row>
    <row r="266" spans="1:26" ht="20.100000000000001" customHeight="1" x14ac:dyDescent="0.15">
      <c r="A266" s="343">
        <f>IFERROR(IF(AND($N266="○",TRIM($T266)=""),1001,0),3)</f>
        <v>0</v>
      </c>
      <c r="B266" s="180"/>
      <c r="D266" s="348">
        <v>23</v>
      </c>
      <c r="E266" s="349"/>
      <c r="F266" s="350"/>
      <c r="G266" s="351"/>
      <c r="H266" s="352" t="s">
        <v>158</v>
      </c>
      <c r="I266" s="352"/>
      <c r="J266" s="352"/>
      <c r="K266" s="352"/>
      <c r="L266" s="352"/>
      <c r="M266" s="353"/>
      <c r="N266" s="100"/>
      <c r="O266" s="101"/>
      <c r="P266" s="21"/>
      <c r="Q266" s="22"/>
      <c r="R266" s="22"/>
      <c r="S266" s="23"/>
      <c r="T266" s="21"/>
      <c r="U266" s="22"/>
      <c r="V266" s="22"/>
      <c r="W266" s="22"/>
      <c r="X266" s="22"/>
      <c r="Y266" s="24"/>
      <c r="Z266" s="180"/>
    </row>
    <row r="267" spans="1:26" ht="20.100000000000001" customHeight="1" x14ac:dyDescent="0.15">
      <c r="A267" s="343">
        <f>IFERROR(IF(AND($N267="○",TRIM($T267)=""),1001,0),3)</f>
        <v>0</v>
      </c>
      <c r="B267" s="180"/>
      <c r="D267" s="361">
        <v>24</v>
      </c>
      <c r="E267" s="345" t="s">
        <v>159</v>
      </c>
      <c r="F267" s="346"/>
      <c r="G267" s="347"/>
      <c r="H267" s="355" t="s">
        <v>159</v>
      </c>
      <c r="I267" s="355"/>
      <c r="J267" s="355"/>
      <c r="K267" s="355"/>
      <c r="L267" s="355"/>
      <c r="M267" s="356"/>
      <c r="N267" s="102"/>
      <c r="O267" s="103"/>
      <c r="P267" s="25"/>
      <c r="Q267" s="26"/>
      <c r="R267" s="26"/>
      <c r="S267" s="27"/>
      <c r="T267" s="25"/>
      <c r="U267" s="26"/>
      <c r="V267" s="26"/>
      <c r="W267" s="26"/>
      <c r="X267" s="26"/>
      <c r="Y267" s="28"/>
      <c r="Z267" s="180"/>
    </row>
    <row r="268" spans="1:26" ht="20.100000000000001" customHeight="1" x14ac:dyDescent="0.15">
      <c r="A268" s="343">
        <f>IFERROR(IF(AND($N268="○",TRIM($T268)=""),1001,0),3)</f>
        <v>0</v>
      </c>
      <c r="B268" s="180"/>
      <c r="D268" s="339">
        <v>25</v>
      </c>
      <c r="E268" s="340" t="s">
        <v>160</v>
      </c>
      <c r="F268" s="341"/>
      <c r="G268" s="342"/>
      <c r="H268" s="271" t="s">
        <v>161</v>
      </c>
      <c r="I268" s="271"/>
      <c r="J268" s="271"/>
      <c r="K268" s="271"/>
      <c r="L268" s="271"/>
      <c r="M268" s="272"/>
      <c r="N268" s="78"/>
      <c r="O268" s="99"/>
      <c r="P268" s="29"/>
      <c r="Q268" s="30"/>
      <c r="R268" s="30"/>
      <c r="S268" s="31"/>
      <c r="T268" s="29"/>
      <c r="U268" s="30"/>
      <c r="V268" s="30"/>
      <c r="W268" s="30"/>
      <c r="X268" s="30"/>
      <c r="Y268" s="32"/>
      <c r="Z268" s="180"/>
    </row>
    <row r="269" spans="1:26" ht="20.100000000000001" customHeight="1" x14ac:dyDescent="0.15">
      <c r="A269" s="343">
        <f>IFERROR(IF(AND($N269="○",TRIM($T269)=""),1001,0),3)</f>
        <v>0</v>
      </c>
      <c r="B269" s="180"/>
      <c r="D269" s="363">
        <v>26</v>
      </c>
      <c r="E269" s="349"/>
      <c r="F269" s="350"/>
      <c r="G269" s="351"/>
      <c r="H269" s="352" t="s">
        <v>162</v>
      </c>
      <c r="I269" s="352"/>
      <c r="J269" s="352"/>
      <c r="K269" s="352"/>
      <c r="L269" s="352"/>
      <c r="M269" s="353"/>
      <c r="N269" s="100"/>
      <c r="O269" s="101"/>
      <c r="P269" s="21"/>
      <c r="Q269" s="22"/>
      <c r="R269" s="22"/>
      <c r="S269" s="23"/>
      <c r="T269" s="21"/>
      <c r="U269" s="22"/>
      <c r="V269" s="22"/>
      <c r="W269" s="22"/>
      <c r="X269" s="22"/>
      <c r="Y269" s="24"/>
      <c r="Z269" s="180"/>
    </row>
    <row r="270" spans="1:26" ht="20.100000000000001" customHeight="1" x14ac:dyDescent="0.15">
      <c r="A270" s="123">
        <f>IFERROR(IF(AND($N270="○",TRIM($T270)=""),1001,0),3)</f>
        <v>0</v>
      </c>
      <c r="B270" s="364"/>
      <c r="C270" s="137"/>
      <c r="D270" s="362">
        <v>27</v>
      </c>
      <c r="E270" s="345" t="s">
        <v>163</v>
      </c>
      <c r="F270" s="346"/>
      <c r="G270" s="347"/>
      <c r="H270" s="355" t="s">
        <v>164</v>
      </c>
      <c r="I270" s="355"/>
      <c r="J270" s="355"/>
      <c r="K270" s="355"/>
      <c r="L270" s="355"/>
      <c r="M270" s="356"/>
      <c r="N270" s="102"/>
      <c r="O270" s="103"/>
      <c r="P270" s="25"/>
      <c r="Q270" s="26"/>
      <c r="R270" s="26"/>
      <c r="S270" s="27"/>
      <c r="T270" s="25"/>
      <c r="U270" s="26"/>
      <c r="V270" s="26"/>
      <c r="W270" s="26"/>
      <c r="X270" s="26"/>
      <c r="Y270" s="28"/>
      <c r="Z270" s="136"/>
    </row>
    <row r="271" spans="1:26" ht="20.100000000000001" customHeight="1" x14ac:dyDescent="0.15">
      <c r="A271" s="343">
        <f>IFERROR(IF(AND($N271="○",TRIM($T271)=""),1001,0),3)</f>
        <v>0</v>
      </c>
      <c r="B271" s="180"/>
      <c r="C271" s="148"/>
      <c r="D271" s="360">
        <v>28</v>
      </c>
      <c r="E271" s="340" t="s">
        <v>165</v>
      </c>
      <c r="F271" s="341"/>
      <c r="G271" s="342"/>
      <c r="H271" s="271" t="s">
        <v>166</v>
      </c>
      <c r="I271" s="271"/>
      <c r="J271" s="271"/>
      <c r="K271" s="271"/>
      <c r="L271" s="271"/>
      <c r="M271" s="272"/>
      <c r="N271" s="78"/>
      <c r="O271" s="99"/>
      <c r="P271" s="29"/>
      <c r="Q271" s="30"/>
      <c r="R271" s="30"/>
      <c r="S271" s="31"/>
      <c r="T271" s="29"/>
      <c r="U271" s="30"/>
      <c r="V271" s="30"/>
      <c r="W271" s="30"/>
      <c r="X271" s="30"/>
      <c r="Y271" s="32"/>
      <c r="Z271" s="180"/>
    </row>
    <row r="272" spans="1:26" ht="20.100000000000001" customHeight="1" x14ac:dyDescent="0.15">
      <c r="A272" s="343">
        <f>IFERROR(IF(AND($N272="○",TRIM($T272)=""),1001,0),3)</f>
        <v>0</v>
      </c>
      <c r="B272" s="180"/>
      <c r="D272" s="348">
        <v>29</v>
      </c>
      <c r="E272" s="345"/>
      <c r="F272" s="346"/>
      <c r="G272" s="347"/>
      <c r="H272" s="352" t="s">
        <v>167</v>
      </c>
      <c r="I272" s="352"/>
      <c r="J272" s="352"/>
      <c r="K272" s="352"/>
      <c r="L272" s="352"/>
      <c r="M272" s="353"/>
      <c r="N272" s="100"/>
      <c r="O272" s="101"/>
      <c r="P272" s="21"/>
      <c r="Q272" s="22"/>
      <c r="R272" s="22"/>
      <c r="S272" s="23"/>
      <c r="T272" s="21"/>
      <c r="U272" s="22"/>
      <c r="V272" s="22"/>
      <c r="W272" s="22"/>
      <c r="X272" s="22"/>
      <c r="Y272" s="24"/>
      <c r="Z272" s="180"/>
    </row>
    <row r="273" spans="1:26" ht="20.100000000000001" customHeight="1" x14ac:dyDescent="0.15">
      <c r="A273" s="343">
        <f>IFERROR(IF(AND($N273="○",TRIM($T273)=""),1001,0),3)</f>
        <v>0</v>
      </c>
      <c r="B273" s="180"/>
      <c r="D273" s="360">
        <v>30</v>
      </c>
      <c r="E273" s="340" t="s">
        <v>168</v>
      </c>
      <c r="F273" s="341"/>
      <c r="G273" s="342"/>
      <c r="H273" s="271" t="s">
        <v>169</v>
      </c>
      <c r="I273" s="271"/>
      <c r="J273" s="271"/>
      <c r="K273" s="271"/>
      <c r="L273" s="271"/>
      <c r="M273" s="272"/>
      <c r="N273" s="78"/>
      <c r="O273" s="99"/>
      <c r="P273" s="29"/>
      <c r="Q273" s="30"/>
      <c r="R273" s="30"/>
      <c r="S273" s="31"/>
      <c r="T273" s="29"/>
      <c r="U273" s="30"/>
      <c r="V273" s="30"/>
      <c r="W273" s="30"/>
      <c r="X273" s="30"/>
      <c r="Y273" s="32"/>
      <c r="Z273" s="180"/>
    </row>
    <row r="274" spans="1:26" ht="20.100000000000001" customHeight="1" x14ac:dyDescent="0.15">
      <c r="A274" s="343">
        <f>IFERROR(IF(AND($N274="○",TRIM($T274)=""),1001,0),3)</f>
        <v>0</v>
      </c>
      <c r="B274" s="180"/>
      <c r="D274" s="344">
        <v>31</v>
      </c>
      <c r="E274" s="345"/>
      <c r="F274" s="346"/>
      <c r="G274" s="347"/>
      <c r="H274" s="274" t="s">
        <v>170</v>
      </c>
      <c r="I274" s="274"/>
      <c r="J274" s="274"/>
      <c r="K274" s="274"/>
      <c r="L274" s="274"/>
      <c r="M274" s="275"/>
      <c r="N274" s="73"/>
      <c r="O274" s="104"/>
      <c r="P274" s="17"/>
      <c r="Q274" s="18"/>
      <c r="R274" s="18"/>
      <c r="S274" s="19"/>
      <c r="T274" s="17"/>
      <c r="U274" s="18"/>
      <c r="V274" s="18"/>
      <c r="W274" s="18"/>
      <c r="X274" s="18"/>
      <c r="Y274" s="20"/>
      <c r="Z274" s="180"/>
    </row>
    <row r="275" spans="1:26" ht="20.100000000000001" customHeight="1" x14ac:dyDescent="0.15">
      <c r="A275" s="343">
        <f>IFERROR(IF(AND($N275="○",TRIM($T275)=""),1001,0),3)</f>
        <v>0</v>
      </c>
      <c r="B275" s="180"/>
      <c r="D275" s="348">
        <v>32</v>
      </c>
      <c r="E275" s="349"/>
      <c r="F275" s="350"/>
      <c r="G275" s="351"/>
      <c r="H275" s="352" t="s">
        <v>43</v>
      </c>
      <c r="I275" s="352"/>
      <c r="J275" s="352"/>
      <c r="K275" s="352"/>
      <c r="L275" s="352"/>
      <c r="M275" s="353"/>
      <c r="N275" s="100"/>
      <c r="O275" s="101"/>
      <c r="P275" s="21"/>
      <c r="Q275" s="22"/>
      <c r="R275" s="22"/>
      <c r="S275" s="23"/>
      <c r="T275" s="21"/>
      <c r="U275" s="22"/>
      <c r="V275" s="22"/>
      <c r="W275" s="22"/>
      <c r="X275" s="22"/>
      <c r="Y275" s="24"/>
      <c r="Z275" s="180"/>
    </row>
    <row r="276" spans="1:26" ht="20.100000000000001" customHeight="1" x14ac:dyDescent="0.15">
      <c r="A276" s="343">
        <f>IFERROR(IF(AND($N276="○",TRIM($T276)=""),1001,0),3)</f>
        <v>0</v>
      </c>
      <c r="B276" s="180"/>
      <c r="D276" s="361">
        <v>33</v>
      </c>
      <c r="E276" s="345" t="s">
        <v>171</v>
      </c>
      <c r="F276" s="346"/>
      <c r="G276" s="347"/>
      <c r="H276" s="355" t="s">
        <v>171</v>
      </c>
      <c r="I276" s="355"/>
      <c r="J276" s="355"/>
      <c r="K276" s="355"/>
      <c r="L276" s="355"/>
      <c r="M276" s="356"/>
      <c r="N276" s="102"/>
      <c r="O276" s="103"/>
      <c r="P276" s="25"/>
      <c r="Q276" s="26"/>
      <c r="R276" s="26"/>
      <c r="S276" s="27"/>
      <c r="T276" s="25"/>
      <c r="U276" s="26"/>
      <c r="V276" s="26"/>
      <c r="W276" s="26"/>
      <c r="X276" s="26"/>
      <c r="Y276" s="28"/>
      <c r="Z276" s="180"/>
    </row>
    <row r="277" spans="1:26" ht="20.100000000000001" customHeight="1" x14ac:dyDescent="0.15">
      <c r="A277" s="343">
        <f>IFERROR(IF(AND($N277="○",TRIM($T277)=""),1001,0),3)</f>
        <v>0</v>
      </c>
      <c r="B277" s="180"/>
      <c r="D277" s="362">
        <v>34</v>
      </c>
      <c r="E277" s="340" t="s">
        <v>172</v>
      </c>
      <c r="F277" s="341"/>
      <c r="G277" s="342"/>
      <c r="H277" s="355" t="s">
        <v>172</v>
      </c>
      <c r="I277" s="355"/>
      <c r="J277" s="355"/>
      <c r="K277" s="355"/>
      <c r="L277" s="355"/>
      <c r="M277" s="356"/>
      <c r="N277" s="102"/>
      <c r="O277" s="103"/>
      <c r="P277" s="25"/>
      <c r="Q277" s="26"/>
      <c r="R277" s="26"/>
      <c r="S277" s="27"/>
      <c r="T277" s="25"/>
      <c r="U277" s="26"/>
      <c r="V277" s="26"/>
      <c r="W277" s="26"/>
      <c r="X277" s="26"/>
      <c r="Y277" s="28"/>
      <c r="Z277" s="180"/>
    </row>
    <row r="278" spans="1:26" ht="20.100000000000001" customHeight="1" x14ac:dyDescent="0.15">
      <c r="A278" s="343">
        <f>IFERROR(IF(AND($N278="○",TRIM($T278)=""),1001,0),3)</f>
        <v>0</v>
      </c>
      <c r="B278" s="180"/>
      <c r="D278" s="360">
        <v>35</v>
      </c>
      <c r="E278" s="340" t="s">
        <v>43</v>
      </c>
      <c r="F278" s="341"/>
      <c r="G278" s="342"/>
      <c r="H278" s="271" t="s">
        <v>43</v>
      </c>
      <c r="I278" s="271"/>
      <c r="J278" s="271"/>
      <c r="K278" s="271"/>
      <c r="L278" s="271"/>
      <c r="M278" s="272"/>
      <c r="N278" s="78"/>
      <c r="O278" s="99"/>
      <c r="P278" s="29"/>
      <c r="Q278" s="30"/>
      <c r="R278" s="30"/>
      <c r="S278" s="31"/>
      <c r="T278" s="29"/>
      <c r="U278" s="30"/>
      <c r="V278" s="30"/>
      <c r="W278" s="30"/>
      <c r="X278" s="30"/>
      <c r="Y278" s="32"/>
      <c r="Z278" s="180"/>
    </row>
    <row r="279" spans="1:26" ht="20.100000000000001" customHeight="1" x14ac:dyDescent="0.15">
      <c r="A279" s="343">
        <f>IFERROR(IF(AND($N279="○",TRIM($T279)=""),1001,0),3)</f>
        <v>0</v>
      </c>
      <c r="B279" s="180"/>
      <c r="D279" s="344">
        <v>36</v>
      </c>
      <c r="E279" s="345"/>
      <c r="F279" s="346"/>
      <c r="G279" s="347"/>
      <c r="H279" s="274" t="s">
        <v>173</v>
      </c>
      <c r="I279" s="274"/>
      <c r="J279" s="274"/>
      <c r="K279" s="274"/>
      <c r="L279" s="274"/>
      <c r="M279" s="275"/>
      <c r="N279" s="73"/>
      <c r="O279" s="104"/>
      <c r="P279" s="17"/>
      <c r="Q279" s="18"/>
      <c r="R279" s="18"/>
      <c r="S279" s="19"/>
      <c r="T279" s="17"/>
      <c r="U279" s="18"/>
      <c r="V279" s="18"/>
      <c r="W279" s="18"/>
      <c r="X279" s="18"/>
      <c r="Y279" s="20"/>
      <c r="Z279" s="180"/>
    </row>
    <row r="280" spans="1:26" ht="20.100000000000001" customHeight="1" x14ac:dyDescent="0.15">
      <c r="A280" s="343">
        <f>IFERROR(IF(AND($N280="○",TRIM($T280)=""),1001,0),3)</f>
        <v>0</v>
      </c>
      <c r="B280" s="180"/>
      <c r="D280" s="344">
        <v>37</v>
      </c>
      <c r="E280" s="345"/>
      <c r="F280" s="346"/>
      <c r="G280" s="347"/>
      <c r="H280" s="274" t="s">
        <v>174</v>
      </c>
      <c r="I280" s="274"/>
      <c r="J280" s="274"/>
      <c r="K280" s="274"/>
      <c r="L280" s="274"/>
      <c r="M280" s="275"/>
      <c r="N280" s="73"/>
      <c r="O280" s="104"/>
      <c r="P280" s="17"/>
      <c r="Q280" s="18"/>
      <c r="R280" s="18"/>
      <c r="S280" s="19"/>
      <c r="T280" s="17"/>
      <c r="U280" s="18"/>
      <c r="V280" s="18"/>
      <c r="W280" s="18"/>
      <c r="X280" s="18"/>
      <c r="Y280" s="20"/>
      <c r="Z280" s="180"/>
    </row>
    <row r="281" spans="1:26" ht="20.100000000000001" customHeight="1" x14ac:dyDescent="0.15">
      <c r="A281" s="343">
        <f>IFERROR(IF(AND($N281="○",TRIM($T281)=""),1001,0),3)</f>
        <v>0</v>
      </c>
      <c r="B281" s="180"/>
      <c r="D281" s="344">
        <v>38</v>
      </c>
      <c r="E281" s="345"/>
      <c r="F281" s="346"/>
      <c r="G281" s="347"/>
      <c r="H281" s="274" t="s">
        <v>175</v>
      </c>
      <c r="I281" s="274"/>
      <c r="J281" s="274"/>
      <c r="K281" s="274"/>
      <c r="L281" s="274"/>
      <c r="M281" s="275"/>
      <c r="N281" s="73"/>
      <c r="O281" s="104"/>
      <c r="P281" s="17"/>
      <c r="Q281" s="18"/>
      <c r="R281" s="18"/>
      <c r="S281" s="19"/>
      <c r="T281" s="17"/>
      <c r="U281" s="18"/>
      <c r="V281" s="18"/>
      <c r="W281" s="18"/>
      <c r="X281" s="18"/>
      <c r="Y281" s="20"/>
      <c r="Z281" s="180"/>
    </row>
    <row r="282" spans="1:26" ht="20.100000000000001" customHeight="1" x14ac:dyDescent="0.15">
      <c r="A282" s="343">
        <f>IFERROR(IF(AND($N282="○",TRIM($T282)=""),1001,0),3)</f>
        <v>0</v>
      </c>
      <c r="B282" s="180"/>
      <c r="D282" s="363">
        <v>39</v>
      </c>
      <c r="E282" s="349"/>
      <c r="F282" s="350"/>
      <c r="G282" s="351"/>
      <c r="H282" s="352" t="s">
        <v>176</v>
      </c>
      <c r="I282" s="352"/>
      <c r="J282" s="352"/>
      <c r="K282" s="352"/>
      <c r="L282" s="352"/>
      <c r="M282" s="353"/>
      <c r="N282" s="100"/>
      <c r="O282" s="101"/>
      <c r="P282" s="21"/>
      <c r="Q282" s="22"/>
      <c r="R282" s="22"/>
      <c r="S282" s="23"/>
      <c r="T282" s="21"/>
      <c r="U282" s="22"/>
      <c r="V282" s="22"/>
      <c r="W282" s="22"/>
      <c r="X282" s="22"/>
      <c r="Y282" s="24"/>
      <c r="Z282" s="180"/>
    </row>
    <row r="283" spans="1:26" ht="20.100000000000001" customHeight="1" x14ac:dyDescent="0.15">
      <c r="B283" s="180"/>
      <c r="Z283" s="180"/>
    </row>
    <row r="284" spans="1:26" ht="20.100000000000001" customHeight="1" x14ac:dyDescent="0.15">
      <c r="B284" s="180"/>
      <c r="C284" s="186"/>
      <c r="D284" s="186"/>
      <c r="E284" s="186"/>
      <c r="F284" s="186"/>
      <c r="G284" s="186"/>
      <c r="H284" s="186"/>
      <c r="I284" s="186"/>
      <c r="J284" s="186"/>
      <c r="K284" s="186"/>
      <c r="L284" s="186"/>
      <c r="M284" s="186"/>
      <c r="N284" s="186"/>
      <c r="O284" s="186"/>
      <c r="P284" s="186"/>
      <c r="Q284" s="186"/>
      <c r="R284" s="186"/>
      <c r="S284" s="186"/>
      <c r="T284" s="186"/>
      <c r="U284" s="186"/>
      <c r="V284" s="186"/>
      <c r="W284" s="186"/>
      <c r="X284" s="186"/>
      <c r="Y284" s="186"/>
      <c r="Z284" s="365"/>
    </row>
    <row r="287" spans="1:26" ht="20.100000000000001" customHeight="1" x14ac:dyDescent="0.15">
      <c r="A287" s="112"/>
      <c r="B287" s="112"/>
      <c r="C287" s="124" t="s">
        <v>118</v>
      </c>
      <c r="D287" s="125"/>
      <c r="E287" s="125"/>
      <c r="F287" s="125"/>
      <c r="G287" s="125"/>
      <c r="H287" s="126"/>
      <c r="I287" s="158"/>
    </row>
    <row r="288" spans="1:26" ht="15.75" customHeight="1" x14ac:dyDescent="0.15">
      <c r="A288" s="112"/>
      <c r="B288" s="112"/>
      <c r="C288" s="127"/>
      <c r="D288" s="128"/>
      <c r="E288" s="128"/>
      <c r="F288" s="128"/>
      <c r="G288" s="128"/>
      <c r="H288" s="128"/>
      <c r="I288" s="172"/>
      <c r="J288" s="129"/>
      <c r="K288" s="129"/>
      <c r="L288" s="129"/>
      <c r="M288" s="129"/>
      <c r="N288" s="129"/>
      <c r="O288" s="129"/>
      <c r="P288" s="129"/>
      <c r="Q288" s="129"/>
      <c r="R288" s="129"/>
      <c r="S288" s="129"/>
      <c r="T288" s="129"/>
      <c r="U288" s="129"/>
      <c r="V288" s="129"/>
      <c r="W288" s="129"/>
      <c r="X288" s="129"/>
      <c r="Y288" s="129"/>
      <c r="Z288" s="366"/>
    </row>
    <row r="289" spans="1:26" ht="15.75" customHeight="1" x14ac:dyDescent="0.15">
      <c r="A289" s="112">
        <f>IFERROR(IF(SUM(役員情報入力シート!$A9:$A58)&lt;&gt;0,1001,0),3)</f>
        <v>1001</v>
      </c>
      <c r="B289" s="390"/>
      <c r="C289" s="131"/>
      <c r="D289" s="179" t="s">
        <v>178</v>
      </c>
      <c r="E289" s="137"/>
      <c r="F289" s="137"/>
      <c r="G289" s="137"/>
      <c r="H289" s="137"/>
      <c r="I289" s="367"/>
      <c r="J289" s="161"/>
      <c r="K289" s="161"/>
      <c r="L289" s="161"/>
      <c r="M289" s="161"/>
      <c r="N289" s="161"/>
      <c r="O289" s="161"/>
      <c r="P289" s="161"/>
      <c r="Q289" s="161"/>
      <c r="R289" s="161"/>
      <c r="S289" s="161"/>
      <c r="T289" s="161"/>
      <c r="U289" s="161"/>
      <c r="V289" s="137"/>
      <c r="W289" s="161"/>
      <c r="X289" s="161"/>
      <c r="Y289" s="161"/>
      <c r="Z289" s="180"/>
    </row>
    <row r="290" spans="1:26" ht="15.75" customHeight="1" x14ac:dyDescent="0.15">
      <c r="A290" s="112"/>
      <c r="B290" s="112"/>
      <c r="C290" s="151"/>
      <c r="D290" s="152"/>
      <c r="E290" s="152"/>
      <c r="F290" s="152"/>
      <c r="G290" s="152"/>
      <c r="H290" s="152"/>
      <c r="I290" s="368"/>
      <c r="J290" s="369"/>
      <c r="K290" s="369"/>
      <c r="L290" s="369"/>
      <c r="M290" s="369"/>
      <c r="N290" s="369"/>
      <c r="O290" s="369"/>
      <c r="P290" s="369"/>
      <c r="Q290" s="369"/>
      <c r="R290" s="369"/>
      <c r="S290" s="369"/>
      <c r="T290" s="369"/>
      <c r="U290" s="369"/>
      <c r="V290" s="152"/>
      <c r="W290" s="369"/>
      <c r="X290" s="369"/>
      <c r="Y290" s="369"/>
      <c r="Z290" s="365"/>
    </row>
  </sheetData>
  <sheetProtection algorithmName="SHA-512" hashValue="wqx0Cuk30bdQ0XW+AbipaPJMCOqNy8cqICY8VhgDOQKpVKQpdgq41M5THDo0QkDfpv+rOyd0T3ocAPD/indInQ==" saltValue="t/cvJ4SyxnIVYLRVw06ObA==" spinCount="100000" sheet="1" objects="1" scenarios="1"/>
  <dataConsolidate/>
  <mergeCells count="323">
    <mergeCell ref="H273:M273"/>
    <mergeCell ref="H274:M274"/>
    <mergeCell ref="H275:M275"/>
    <mergeCell ref="H276:M276"/>
    <mergeCell ref="H277:M277"/>
    <mergeCell ref="H278:M278"/>
    <mergeCell ref="H279:M279"/>
    <mergeCell ref="H280:M280"/>
    <mergeCell ref="H281:M281"/>
    <mergeCell ref="H264:M264"/>
    <mergeCell ref="H265:M265"/>
    <mergeCell ref="H266:M266"/>
    <mergeCell ref="H267:M267"/>
    <mergeCell ref="H268:M268"/>
    <mergeCell ref="H269:M269"/>
    <mergeCell ref="H270:M270"/>
    <mergeCell ref="H271:M271"/>
    <mergeCell ref="H272:M272"/>
    <mergeCell ref="H255:M255"/>
    <mergeCell ref="H256:M256"/>
    <mergeCell ref="H257:M257"/>
    <mergeCell ref="H258:M258"/>
    <mergeCell ref="H259:M259"/>
    <mergeCell ref="H260:M260"/>
    <mergeCell ref="H261:M261"/>
    <mergeCell ref="H262:M262"/>
    <mergeCell ref="H263:M263"/>
    <mergeCell ref="H246:M246"/>
    <mergeCell ref="H247:M247"/>
    <mergeCell ref="H248:M248"/>
    <mergeCell ref="H249:M249"/>
    <mergeCell ref="H250:M250"/>
    <mergeCell ref="H251:M251"/>
    <mergeCell ref="H252:M252"/>
    <mergeCell ref="H253:M253"/>
    <mergeCell ref="H254:M254"/>
    <mergeCell ref="E263:G266"/>
    <mergeCell ref="E267:G267"/>
    <mergeCell ref="E268:G269"/>
    <mergeCell ref="E244:G249"/>
    <mergeCell ref="E250:G250"/>
    <mergeCell ref="E251:G251"/>
    <mergeCell ref="E252:G252"/>
    <mergeCell ref="E253:G254"/>
    <mergeCell ref="E255:G255"/>
    <mergeCell ref="E256:G256"/>
    <mergeCell ref="N270:O270"/>
    <mergeCell ref="N271:O271"/>
    <mergeCell ref="N272:O272"/>
    <mergeCell ref="N273:O273"/>
    <mergeCell ref="N274:O274"/>
    <mergeCell ref="N275:O275"/>
    <mergeCell ref="N276:O276"/>
    <mergeCell ref="N277:O277"/>
    <mergeCell ref="N278:O278"/>
    <mergeCell ref="E270:G270"/>
    <mergeCell ref="E271:G272"/>
    <mergeCell ref="E273:G275"/>
    <mergeCell ref="E276:G276"/>
    <mergeCell ref="E277:G277"/>
    <mergeCell ref="E278:G282"/>
    <mergeCell ref="E243:M243"/>
    <mergeCell ref="N282:O282"/>
    <mergeCell ref="N262:O262"/>
    <mergeCell ref="N263:O263"/>
    <mergeCell ref="N264:O264"/>
    <mergeCell ref="N265:O265"/>
    <mergeCell ref="N266:O266"/>
    <mergeCell ref="N267:O267"/>
    <mergeCell ref="N279:O279"/>
    <mergeCell ref="N280:O280"/>
    <mergeCell ref="N281:O281"/>
    <mergeCell ref="N256:O256"/>
    <mergeCell ref="N257:O257"/>
    <mergeCell ref="N258:O258"/>
    <mergeCell ref="N259:O259"/>
    <mergeCell ref="N260:O260"/>
    <mergeCell ref="N261:O261"/>
    <mergeCell ref="N244:O244"/>
    <mergeCell ref="N268:O268"/>
    <mergeCell ref="N269:O269"/>
    <mergeCell ref="N253:O253"/>
    <mergeCell ref="N254:O254"/>
    <mergeCell ref="N255:O255"/>
    <mergeCell ref="E236:H236"/>
    <mergeCell ref="E237:H237"/>
    <mergeCell ref="E238:H238"/>
    <mergeCell ref="I236:M236"/>
    <mergeCell ref="I237:M237"/>
    <mergeCell ref="I238:M238"/>
    <mergeCell ref="N245:O245"/>
    <mergeCell ref="N246:O246"/>
    <mergeCell ref="N247:O247"/>
    <mergeCell ref="N248:O248"/>
    <mergeCell ref="N249:O249"/>
    <mergeCell ref="N250:O250"/>
    <mergeCell ref="N251:O251"/>
    <mergeCell ref="N252:O252"/>
    <mergeCell ref="E257:G257"/>
    <mergeCell ref="E258:G258"/>
    <mergeCell ref="E259:G259"/>
    <mergeCell ref="E260:G260"/>
    <mergeCell ref="E261:G262"/>
    <mergeCell ref="E211:H211"/>
    <mergeCell ref="I211:M211"/>
    <mergeCell ref="E212:H212"/>
    <mergeCell ref="I212:M212"/>
    <mergeCell ref="E213:H213"/>
    <mergeCell ref="I213:M213"/>
    <mergeCell ref="E214:H214"/>
    <mergeCell ref="I214:M214"/>
    <mergeCell ref="P231:R231"/>
    <mergeCell ref="P230:U230"/>
    <mergeCell ref="E217:H217"/>
    <mergeCell ref="I217:M217"/>
    <mergeCell ref="E218:H218"/>
    <mergeCell ref="I218:M218"/>
    <mergeCell ref="E219:H219"/>
    <mergeCell ref="I219:M219"/>
    <mergeCell ref="E220:H220"/>
    <mergeCell ref="I220:M220"/>
    <mergeCell ref="E229:Y229"/>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I206:M206"/>
    <mergeCell ref="J207:Y207"/>
    <mergeCell ref="O195:R195"/>
    <mergeCell ref="I197:M197"/>
    <mergeCell ref="I210:M210"/>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N185:V185"/>
    <mergeCell ref="W185:X185"/>
    <mergeCell ref="E186:J186"/>
    <mergeCell ref="K186:M187"/>
    <mergeCell ref="N186:V186"/>
    <mergeCell ref="W186:X186"/>
    <mergeCell ref="E187:J187"/>
    <mergeCell ref="N187:V187"/>
    <mergeCell ref="W187:X187"/>
    <mergeCell ref="V233:Y233"/>
    <mergeCell ref="C225:I225"/>
    <mergeCell ref="E230:O230"/>
    <mergeCell ref="P243:S243"/>
    <mergeCell ref="T243:Y243"/>
    <mergeCell ref="P244:S244"/>
    <mergeCell ref="T244:Y244"/>
    <mergeCell ref="P245:S245"/>
    <mergeCell ref="T245:Y245"/>
    <mergeCell ref="V230:Y232"/>
    <mergeCell ref="E231:I231"/>
    <mergeCell ref="E232:I232"/>
    <mergeCell ref="E233:J233"/>
    <mergeCell ref="K231:N231"/>
    <mergeCell ref="K232:N232"/>
    <mergeCell ref="K233:O233"/>
    <mergeCell ref="P232:R232"/>
    <mergeCell ref="P233:S233"/>
    <mergeCell ref="T233:U233"/>
    <mergeCell ref="E239:H239"/>
    <mergeCell ref="I239:M239"/>
    <mergeCell ref="N243:O243"/>
    <mergeCell ref="H244:M244"/>
    <mergeCell ref="H245:M245"/>
    <mergeCell ref="P246:S246"/>
    <mergeCell ref="T246:Y246"/>
    <mergeCell ref="P247:S247"/>
    <mergeCell ref="T247:Y247"/>
    <mergeCell ref="P248:S248"/>
    <mergeCell ref="T248:Y248"/>
    <mergeCell ref="P249:S249"/>
    <mergeCell ref="T249:Y249"/>
    <mergeCell ref="P250:S250"/>
    <mergeCell ref="T250:Y250"/>
    <mergeCell ref="P251:S251"/>
    <mergeCell ref="T251:Y251"/>
    <mergeCell ref="P252:S252"/>
    <mergeCell ref="T252:Y252"/>
    <mergeCell ref="P253:S253"/>
    <mergeCell ref="T253:Y253"/>
    <mergeCell ref="P254:S254"/>
    <mergeCell ref="T254:Y254"/>
    <mergeCell ref="P255:S255"/>
    <mergeCell ref="T255:Y255"/>
    <mergeCell ref="P256:S256"/>
    <mergeCell ref="T256:Y256"/>
    <mergeCell ref="P257:S257"/>
    <mergeCell ref="T257:Y257"/>
    <mergeCell ref="P258:S258"/>
    <mergeCell ref="T258:Y258"/>
    <mergeCell ref="P259:S259"/>
    <mergeCell ref="T259:Y259"/>
    <mergeCell ref="P260:S260"/>
    <mergeCell ref="T260:Y260"/>
    <mergeCell ref="P261:S261"/>
    <mergeCell ref="T261:Y261"/>
    <mergeCell ref="P262:S262"/>
    <mergeCell ref="T262:Y262"/>
    <mergeCell ref="P263:S263"/>
    <mergeCell ref="T263:Y263"/>
    <mergeCell ref="P264:S264"/>
    <mergeCell ref="T264:Y264"/>
    <mergeCell ref="P265:S265"/>
    <mergeCell ref="T265:Y265"/>
    <mergeCell ref="P274:S274"/>
    <mergeCell ref="T274:Y274"/>
    <mergeCell ref="P275:S275"/>
    <mergeCell ref="T275:Y275"/>
    <mergeCell ref="P266:S266"/>
    <mergeCell ref="T266:Y266"/>
    <mergeCell ref="P267:S267"/>
    <mergeCell ref="T267:Y267"/>
    <mergeCell ref="P268:S268"/>
    <mergeCell ref="T268:Y268"/>
    <mergeCell ref="P269:S269"/>
    <mergeCell ref="T269:Y269"/>
    <mergeCell ref="P270:S270"/>
    <mergeCell ref="T270:Y270"/>
    <mergeCell ref="J177:Y177"/>
    <mergeCell ref="J179:Y179"/>
    <mergeCell ref="C287:H287"/>
    <mergeCell ref="P281:S281"/>
    <mergeCell ref="T281:Y281"/>
    <mergeCell ref="P282:S282"/>
    <mergeCell ref="T282:Y282"/>
    <mergeCell ref="P276:S276"/>
    <mergeCell ref="T276:Y276"/>
    <mergeCell ref="P277:S277"/>
    <mergeCell ref="T277:Y277"/>
    <mergeCell ref="P278:S278"/>
    <mergeCell ref="T278:Y278"/>
    <mergeCell ref="P279:S279"/>
    <mergeCell ref="T279:Y279"/>
    <mergeCell ref="P280:S280"/>
    <mergeCell ref="T280:Y280"/>
    <mergeCell ref="H282:M282"/>
    <mergeCell ref="P271:S271"/>
    <mergeCell ref="T271:Y271"/>
    <mergeCell ref="P272:S272"/>
    <mergeCell ref="T272:Y272"/>
    <mergeCell ref="P273:S273"/>
    <mergeCell ref="T273:Y273"/>
  </mergeCells>
  <phoneticPr fontId="5"/>
  <conditionalFormatting sqref="I20:M20">
    <cfRule type="expression" dxfId="133" priority="129" stopIfTrue="1">
      <formula>$A20&lt;&gt;0</formula>
    </cfRule>
  </conditionalFormatting>
  <conditionalFormatting sqref="I22:Y22">
    <cfRule type="expression" dxfId="132" priority="128" stopIfTrue="1">
      <formula>$A22&lt;&gt;0</formula>
    </cfRule>
  </conditionalFormatting>
  <conditionalFormatting sqref="I24:Y24">
    <cfRule type="expression" dxfId="131" priority="127" stopIfTrue="1">
      <formula>$A24&lt;&gt;0</formula>
    </cfRule>
  </conditionalFormatting>
  <conditionalFormatting sqref="I26:Y26">
    <cfRule type="expression" dxfId="130" priority="126" stopIfTrue="1">
      <formula>$A26&lt;&gt;0</formula>
    </cfRule>
  </conditionalFormatting>
  <conditionalFormatting sqref="I28:Y28">
    <cfRule type="expression" dxfId="129" priority="125" stopIfTrue="1">
      <formula>$A28&lt;&gt;0</formula>
    </cfRule>
  </conditionalFormatting>
  <conditionalFormatting sqref="I30:Y30">
    <cfRule type="expression" dxfId="128" priority="124" stopIfTrue="1">
      <formula>$A30&lt;&gt;0</formula>
    </cfRule>
  </conditionalFormatting>
  <conditionalFormatting sqref="I32:Y32">
    <cfRule type="expression" dxfId="127" priority="123" stopIfTrue="1">
      <formula>$A32&lt;&gt;0</formula>
    </cfRule>
  </conditionalFormatting>
  <conditionalFormatting sqref="I34:M34">
    <cfRule type="expression" dxfId="126" priority="122" stopIfTrue="1">
      <formula>$A34&lt;&gt;0</formula>
    </cfRule>
  </conditionalFormatting>
  <conditionalFormatting sqref="I36:M36">
    <cfRule type="expression" dxfId="125" priority="121" stopIfTrue="1">
      <formula>$A36&lt;&gt;0</formula>
    </cfRule>
  </conditionalFormatting>
  <conditionalFormatting sqref="I38:Y38">
    <cfRule type="expression" dxfId="124" priority="120" stopIfTrue="1">
      <formula>$A38&lt;&gt;0</formula>
    </cfRule>
  </conditionalFormatting>
  <conditionalFormatting sqref="I40:M40">
    <cfRule type="expression" dxfId="123" priority="119" stopIfTrue="1">
      <formula>$A40&lt;&gt;0</formula>
    </cfRule>
  </conditionalFormatting>
  <conditionalFormatting sqref="I63:M63">
    <cfRule type="expression" dxfId="122" priority="118" stopIfTrue="1">
      <formula>$A63&lt;&gt;0</formula>
    </cfRule>
  </conditionalFormatting>
  <conditionalFormatting sqref="I69:M69">
    <cfRule type="expression" dxfId="121" priority="117" stopIfTrue="1">
      <formula>$A69&lt;&gt;0</formula>
    </cfRule>
  </conditionalFormatting>
  <conditionalFormatting sqref="I71:Y71">
    <cfRule type="expression" dxfId="120" priority="116" stopIfTrue="1">
      <formula>$A71&lt;&gt;0</formula>
    </cfRule>
  </conditionalFormatting>
  <conditionalFormatting sqref="I73:Y73">
    <cfRule type="expression" dxfId="119" priority="115" stopIfTrue="1">
      <formula>$A73&lt;&gt;0</formula>
    </cfRule>
  </conditionalFormatting>
  <conditionalFormatting sqref="I75:Y75">
    <cfRule type="expression" dxfId="118" priority="114" stopIfTrue="1">
      <formula>$A75&lt;&gt;0</formula>
    </cfRule>
  </conditionalFormatting>
  <conditionalFormatting sqref="I77:Y77">
    <cfRule type="expression" dxfId="117" priority="113" stopIfTrue="1">
      <formula>$A77&lt;&gt;0</formula>
    </cfRule>
  </conditionalFormatting>
  <conditionalFormatting sqref="I79:Y79">
    <cfRule type="expression" dxfId="116" priority="112" stopIfTrue="1">
      <formula>$A79&lt;&gt;0</formula>
    </cfRule>
  </conditionalFormatting>
  <conditionalFormatting sqref="I81:Y81">
    <cfRule type="expression" dxfId="115" priority="111" stopIfTrue="1">
      <formula>$A81&lt;&gt;0</formula>
    </cfRule>
  </conditionalFormatting>
  <conditionalFormatting sqref="I83:M83">
    <cfRule type="expression" dxfId="114" priority="110" stopIfTrue="1">
      <formula>$A83&lt;&gt;0</formula>
    </cfRule>
  </conditionalFormatting>
  <conditionalFormatting sqref="P83">
    <cfRule type="expression" dxfId="113" priority="109" stopIfTrue="1">
      <formula>$A84&lt;&gt;0</formula>
    </cfRule>
  </conditionalFormatting>
  <conditionalFormatting sqref="I85:M85">
    <cfRule type="expression" dxfId="112" priority="108" stopIfTrue="1">
      <formula>$A85&lt;&gt;0</formula>
    </cfRule>
  </conditionalFormatting>
  <conditionalFormatting sqref="I87:Y87">
    <cfRule type="expression" dxfId="111" priority="107" stopIfTrue="1">
      <formula>$A87&lt;&gt;0</formula>
    </cfRule>
  </conditionalFormatting>
  <conditionalFormatting sqref="I114:Y114">
    <cfRule type="expression" dxfId="110" priority="106" stopIfTrue="1">
      <formula>$A114&lt;&gt;0</formula>
    </cfRule>
  </conditionalFormatting>
  <conditionalFormatting sqref="I116:Y116">
    <cfRule type="expression" dxfId="109" priority="105" stopIfTrue="1">
      <formula>$A116&lt;&gt;0</formula>
    </cfRule>
  </conditionalFormatting>
  <conditionalFormatting sqref="I120:Y120">
    <cfRule type="expression" dxfId="108" priority="104" stopIfTrue="1">
      <formula>$A120&lt;&gt;0</formula>
    </cfRule>
  </conditionalFormatting>
  <conditionalFormatting sqref="I122:M122">
    <cfRule type="expression" dxfId="107" priority="103" stopIfTrue="1">
      <formula>$A122&lt;&gt;0</formula>
    </cfRule>
  </conditionalFormatting>
  <conditionalFormatting sqref="I124:M124">
    <cfRule type="expression" dxfId="106" priority="102" stopIfTrue="1">
      <formula>$A124&lt;&gt;0</formula>
    </cfRule>
  </conditionalFormatting>
  <conditionalFormatting sqref="I126:Y126">
    <cfRule type="expression" dxfId="105" priority="101" stopIfTrue="1">
      <formula>$A126&lt;&gt;0</formula>
    </cfRule>
  </conditionalFormatting>
  <conditionalFormatting sqref="I153:M153">
    <cfRule type="expression" dxfId="104" priority="100" stopIfTrue="1">
      <formula>$A153&lt;&gt;0</formula>
    </cfRule>
  </conditionalFormatting>
  <conditionalFormatting sqref="I155:Y155">
    <cfRule type="expression" dxfId="103" priority="99" stopIfTrue="1">
      <formula>$A155&lt;&gt;0</formula>
    </cfRule>
  </conditionalFormatting>
  <conditionalFormatting sqref="I157:Y157">
    <cfRule type="expression" dxfId="102" priority="98" stopIfTrue="1">
      <formula>$A157&lt;&gt;0</formula>
    </cfRule>
  </conditionalFormatting>
  <conditionalFormatting sqref="I159:M159">
    <cfRule type="expression" dxfId="101" priority="97" stopIfTrue="1">
      <formula>$A159&lt;&gt;0</formula>
    </cfRule>
  </conditionalFormatting>
  <conditionalFormatting sqref="I161:M161">
    <cfRule type="expression" dxfId="100" priority="96" stopIfTrue="1">
      <formula>$A161&lt;&gt;0</formula>
    </cfRule>
  </conditionalFormatting>
  <conditionalFormatting sqref="I163:Y163">
    <cfRule type="expression" dxfId="99" priority="95" stopIfTrue="1">
      <formula>$A163&lt;&gt;0</formula>
    </cfRule>
  </conditionalFormatting>
  <conditionalFormatting sqref="I165:M165">
    <cfRule type="expression" dxfId="98" priority="94" stopIfTrue="1">
      <formula>$A165&lt;&gt;0</formula>
    </cfRule>
  </conditionalFormatting>
  <conditionalFormatting sqref="I167:M167">
    <cfRule type="expression" dxfId="97" priority="93" stopIfTrue="1">
      <formula>$A167&lt;&gt;0</formula>
    </cfRule>
  </conditionalFormatting>
  <conditionalFormatting sqref="I169:Y169">
    <cfRule type="expression" dxfId="96" priority="92" stopIfTrue="1">
      <formula>$A169&lt;&gt;0</formula>
    </cfRule>
  </conditionalFormatting>
  <conditionalFormatting sqref="K183:M183">
    <cfRule type="expression" dxfId="95" priority="91" stopIfTrue="1">
      <formula>$A182&lt;&gt;0</formula>
    </cfRule>
  </conditionalFormatting>
  <conditionalFormatting sqref="K184:M184">
    <cfRule type="expression" dxfId="94" priority="90" stopIfTrue="1">
      <formula>$A182&lt;&gt;0</formula>
    </cfRule>
  </conditionalFormatting>
  <conditionalFormatting sqref="N184:V184">
    <cfRule type="expression" dxfId="93" priority="89" stopIfTrue="1">
      <formula>$A184&lt;&gt;0</formula>
    </cfRule>
  </conditionalFormatting>
  <conditionalFormatting sqref="K185:M185">
    <cfRule type="expression" dxfId="92" priority="88" stopIfTrue="1">
      <formula>$A182&lt;&gt;0</formula>
    </cfRule>
  </conditionalFormatting>
  <conditionalFormatting sqref="N185:V185">
    <cfRule type="expression" dxfId="91" priority="87" stopIfTrue="1">
      <formula>$A185&lt;&gt;0</formula>
    </cfRule>
  </conditionalFormatting>
  <conditionalFormatting sqref="K186:M187">
    <cfRule type="expression" dxfId="90" priority="86" stopIfTrue="1">
      <formula>$A182&lt;&gt;0</formula>
    </cfRule>
  </conditionalFormatting>
  <conditionalFormatting sqref="N186:V186">
    <cfRule type="expression" dxfId="89" priority="85" stopIfTrue="1">
      <formula>AND($A186&lt;&gt;0,TRIM($N186)="")</formula>
    </cfRule>
  </conditionalFormatting>
  <conditionalFormatting sqref="W186:X186">
    <cfRule type="expression" dxfId="88" priority="84" stopIfTrue="1">
      <formula>AND($A186&lt;&gt;0,TRIM($W186)="")</formula>
    </cfRule>
  </conditionalFormatting>
  <conditionalFormatting sqref="I189:M189">
    <cfRule type="expression" dxfId="87" priority="83" stopIfTrue="1">
      <formula>$A189&lt;&gt;0</formula>
    </cfRule>
  </conditionalFormatting>
  <conditionalFormatting sqref="I200:M200">
    <cfRule type="expression" dxfId="86" priority="82" stopIfTrue="1">
      <formula>$A200&lt;&gt;0</formula>
    </cfRule>
  </conditionalFormatting>
  <conditionalFormatting sqref="I201:M201">
    <cfRule type="expression" dxfId="85" priority="81" stopIfTrue="1">
      <formula>$A201&lt;&gt;0</formula>
    </cfRule>
  </conditionalFormatting>
  <conditionalFormatting sqref="I202:M202">
    <cfRule type="expression" dxfId="84" priority="80" stopIfTrue="1">
      <formula>$A202&lt;&gt;0</formula>
    </cfRule>
  </conditionalFormatting>
  <conditionalFormatting sqref="I204:M204">
    <cfRule type="expression" dxfId="83" priority="79" stopIfTrue="1">
      <formula>$A204&lt;&gt;0</formula>
    </cfRule>
  </conditionalFormatting>
  <conditionalFormatting sqref="N244:O244">
    <cfRule type="expression" dxfId="82" priority="78" stopIfTrue="1">
      <formula>希望&lt;&gt;0</formula>
    </cfRule>
  </conditionalFormatting>
  <conditionalFormatting sqref="T244:Y244">
    <cfRule type="expression" dxfId="81" priority="77" stopIfTrue="1">
      <formula>$A244&lt;&gt;0</formula>
    </cfRule>
  </conditionalFormatting>
  <conditionalFormatting sqref="N245:O245">
    <cfRule type="expression" dxfId="80" priority="76" stopIfTrue="1">
      <formula>希望&lt;&gt;0</formula>
    </cfRule>
  </conditionalFormatting>
  <conditionalFormatting sqref="T245:Y245">
    <cfRule type="expression" dxfId="79" priority="75" stopIfTrue="1">
      <formula>$A245&lt;&gt;0</formula>
    </cfRule>
  </conditionalFormatting>
  <conditionalFormatting sqref="N246:O246">
    <cfRule type="expression" dxfId="78" priority="74" stopIfTrue="1">
      <formula>希望&lt;&gt;0</formula>
    </cfRule>
  </conditionalFormatting>
  <conditionalFormatting sqref="T246:Y246">
    <cfRule type="expression" dxfId="77" priority="73" stopIfTrue="1">
      <formula>$A246&lt;&gt;0</formula>
    </cfRule>
  </conditionalFormatting>
  <conditionalFormatting sqref="N247:O247">
    <cfRule type="expression" dxfId="76" priority="72" stopIfTrue="1">
      <formula>希望&lt;&gt;0</formula>
    </cfRule>
  </conditionalFormatting>
  <conditionalFormatting sqref="T247:Y247">
    <cfRule type="expression" dxfId="75" priority="71" stopIfTrue="1">
      <formula>$A247&lt;&gt;0</formula>
    </cfRule>
  </conditionalFormatting>
  <conditionalFormatting sqref="N248:O248">
    <cfRule type="expression" dxfId="74" priority="70" stopIfTrue="1">
      <formula>希望&lt;&gt;0</formula>
    </cfRule>
  </conditionalFormatting>
  <conditionalFormatting sqref="T248:Y248">
    <cfRule type="expression" dxfId="73" priority="69" stopIfTrue="1">
      <formula>$A248&lt;&gt;0</formula>
    </cfRule>
  </conditionalFormatting>
  <conditionalFormatting sqref="N249:O249">
    <cfRule type="expression" dxfId="72" priority="68" stopIfTrue="1">
      <formula>希望&lt;&gt;0</formula>
    </cfRule>
  </conditionalFormatting>
  <conditionalFormatting sqref="T249:Y249">
    <cfRule type="expression" dxfId="71" priority="67" stopIfTrue="1">
      <formula>$A249&lt;&gt;0</formula>
    </cfRule>
  </conditionalFormatting>
  <conditionalFormatting sqref="N250:O250">
    <cfRule type="expression" dxfId="70" priority="66" stopIfTrue="1">
      <formula>希望&lt;&gt;0</formula>
    </cfRule>
  </conditionalFormatting>
  <conditionalFormatting sqref="T250:Y250">
    <cfRule type="expression" dxfId="69" priority="65" stopIfTrue="1">
      <formula>$A250&lt;&gt;0</formula>
    </cfRule>
  </conditionalFormatting>
  <conditionalFormatting sqref="N251:O251">
    <cfRule type="expression" dxfId="68" priority="64" stopIfTrue="1">
      <formula>希望&lt;&gt;0</formula>
    </cfRule>
  </conditionalFormatting>
  <conditionalFormatting sqref="T251:Y251">
    <cfRule type="expression" dxfId="67" priority="63" stopIfTrue="1">
      <formula>$A251&lt;&gt;0</formula>
    </cfRule>
  </conditionalFormatting>
  <conditionalFormatting sqref="N252:O252">
    <cfRule type="expression" dxfId="66" priority="62" stopIfTrue="1">
      <formula>希望&lt;&gt;0</formula>
    </cfRule>
  </conditionalFormatting>
  <conditionalFormatting sqref="T252:Y252">
    <cfRule type="expression" dxfId="65" priority="61" stopIfTrue="1">
      <formula>$A252&lt;&gt;0</formula>
    </cfRule>
  </conditionalFormatting>
  <conditionalFormatting sqref="N253:O253">
    <cfRule type="expression" dxfId="64" priority="60" stopIfTrue="1">
      <formula>希望&lt;&gt;0</formula>
    </cfRule>
  </conditionalFormatting>
  <conditionalFormatting sqref="T253:Y253">
    <cfRule type="expression" dxfId="63" priority="59" stopIfTrue="1">
      <formula>$A253&lt;&gt;0</formula>
    </cfRule>
  </conditionalFormatting>
  <conditionalFormatting sqref="N254:O254">
    <cfRule type="expression" dxfId="62" priority="58" stopIfTrue="1">
      <formula>希望&lt;&gt;0</formula>
    </cfRule>
  </conditionalFormatting>
  <conditionalFormatting sqref="T254:Y254">
    <cfRule type="expression" dxfId="61" priority="57" stopIfTrue="1">
      <formula>$A254&lt;&gt;0</formula>
    </cfRule>
  </conditionalFormatting>
  <conditionalFormatting sqref="N255:O255">
    <cfRule type="expression" dxfId="60" priority="56" stopIfTrue="1">
      <formula>希望&lt;&gt;0</formula>
    </cfRule>
  </conditionalFormatting>
  <conditionalFormatting sqref="T255:Y255">
    <cfRule type="expression" dxfId="59" priority="55" stopIfTrue="1">
      <formula>$A255&lt;&gt;0</formula>
    </cfRule>
  </conditionalFormatting>
  <conditionalFormatting sqref="N256:O256">
    <cfRule type="expression" dxfId="58" priority="54" stopIfTrue="1">
      <formula>希望&lt;&gt;0</formula>
    </cfRule>
  </conditionalFormatting>
  <conditionalFormatting sqref="T256:Y256">
    <cfRule type="expression" dxfId="57" priority="53" stopIfTrue="1">
      <formula>$A256&lt;&gt;0</formula>
    </cfRule>
  </conditionalFormatting>
  <conditionalFormatting sqref="N257:O257">
    <cfRule type="expression" dxfId="56" priority="52" stopIfTrue="1">
      <formula>希望&lt;&gt;0</formula>
    </cfRule>
  </conditionalFormatting>
  <conditionalFormatting sqref="T257:Y257">
    <cfRule type="expression" dxfId="55" priority="51" stopIfTrue="1">
      <formula>$A257&lt;&gt;0</formula>
    </cfRule>
  </conditionalFormatting>
  <conditionalFormatting sqref="N258:O258">
    <cfRule type="expression" dxfId="54" priority="50" stopIfTrue="1">
      <formula>希望&lt;&gt;0</formula>
    </cfRule>
  </conditionalFormatting>
  <conditionalFormatting sqref="T258:Y258">
    <cfRule type="expression" dxfId="53" priority="49" stopIfTrue="1">
      <formula>$A258&lt;&gt;0</formula>
    </cfRule>
  </conditionalFormatting>
  <conditionalFormatting sqref="N259:O259">
    <cfRule type="expression" dxfId="52" priority="48" stopIfTrue="1">
      <formula>希望&lt;&gt;0</formula>
    </cfRule>
  </conditionalFormatting>
  <conditionalFormatting sqref="T259:Y259">
    <cfRule type="expression" dxfId="51" priority="47" stopIfTrue="1">
      <formula>$A259&lt;&gt;0</formula>
    </cfRule>
  </conditionalFormatting>
  <conditionalFormatting sqref="N260:O260">
    <cfRule type="expression" dxfId="50" priority="46" stopIfTrue="1">
      <formula>希望&lt;&gt;0</formula>
    </cfRule>
  </conditionalFormatting>
  <conditionalFormatting sqref="T260:Y260">
    <cfRule type="expression" dxfId="49" priority="45" stopIfTrue="1">
      <formula>$A260&lt;&gt;0</formula>
    </cfRule>
  </conditionalFormatting>
  <conditionalFormatting sqref="N261:O261">
    <cfRule type="expression" dxfId="48" priority="44" stopIfTrue="1">
      <formula>希望&lt;&gt;0</formula>
    </cfRule>
  </conditionalFormatting>
  <conditionalFormatting sqref="T261:Y261">
    <cfRule type="expression" dxfId="47" priority="43" stopIfTrue="1">
      <formula>$A261&lt;&gt;0</formula>
    </cfRule>
  </conditionalFormatting>
  <conditionalFormatting sqref="N262:O262">
    <cfRule type="expression" dxfId="46" priority="42" stopIfTrue="1">
      <formula>希望&lt;&gt;0</formula>
    </cfRule>
  </conditionalFormatting>
  <conditionalFormatting sqref="T262:Y262">
    <cfRule type="expression" dxfId="45" priority="41" stopIfTrue="1">
      <formula>$A262&lt;&gt;0</formula>
    </cfRule>
  </conditionalFormatting>
  <conditionalFormatting sqref="N263:O263">
    <cfRule type="expression" dxfId="44" priority="40" stopIfTrue="1">
      <formula>希望&lt;&gt;0</formula>
    </cfRule>
  </conditionalFormatting>
  <conditionalFormatting sqref="T263:Y263">
    <cfRule type="expression" dxfId="43" priority="39" stopIfTrue="1">
      <formula>$A263&lt;&gt;0</formula>
    </cfRule>
  </conditionalFormatting>
  <conditionalFormatting sqref="N264:O264">
    <cfRule type="expression" dxfId="42" priority="38" stopIfTrue="1">
      <formula>希望&lt;&gt;0</formula>
    </cfRule>
  </conditionalFormatting>
  <conditionalFormatting sqref="T264:Y264">
    <cfRule type="expression" dxfId="41" priority="37" stopIfTrue="1">
      <formula>$A264&lt;&gt;0</formula>
    </cfRule>
  </conditionalFormatting>
  <conditionalFormatting sqref="N265:O265">
    <cfRule type="expression" dxfId="40" priority="36" stopIfTrue="1">
      <formula>希望&lt;&gt;0</formula>
    </cfRule>
  </conditionalFormatting>
  <conditionalFormatting sqref="T265:Y265">
    <cfRule type="expression" dxfId="39" priority="35" stopIfTrue="1">
      <formula>$A265&lt;&gt;0</formula>
    </cfRule>
  </conditionalFormatting>
  <conditionalFormatting sqref="N266:O266">
    <cfRule type="expression" dxfId="38" priority="34" stopIfTrue="1">
      <formula>希望&lt;&gt;0</formula>
    </cfRule>
  </conditionalFormatting>
  <conditionalFormatting sqref="T266:Y266">
    <cfRule type="expression" dxfId="37" priority="33" stopIfTrue="1">
      <formula>$A266&lt;&gt;0</formula>
    </cfRule>
  </conditionalFormatting>
  <conditionalFormatting sqref="N267:O267">
    <cfRule type="expression" dxfId="36" priority="32" stopIfTrue="1">
      <formula>希望&lt;&gt;0</formula>
    </cfRule>
  </conditionalFormatting>
  <conditionalFormatting sqref="T267:Y267">
    <cfRule type="expression" dxfId="35" priority="31" stopIfTrue="1">
      <formula>$A267&lt;&gt;0</formula>
    </cfRule>
  </conditionalFormatting>
  <conditionalFormatting sqref="N268:O268">
    <cfRule type="expression" dxfId="34" priority="30" stopIfTrue="1">
      <formula>希望&lt;&gt;0</formula>
    </cfRule>
  </conditionalFormatting>
  <conditionalFormatting sqref="T268:Y268">
    <cfRule type="expression" dxfId="33" priority="29" stopIfTrue="1">
      <formula>$A268&lt;&gt;0</formula>
    </cfRule>
  </conditionalFormatting>
  <conditionalFormatting sqref="N269:O269">
    <cfRule type="expression" dxfId="32" priority="28" stopIfTrue="1">
      <formula>希望&lt;&gt;0</formula>
    </cfRule>
  </conditionalFormatting>
  <conditionalFormatting sqref="T269:Y269">
    <cfRule type="expression" dxfId="31" priority="27" stopIfTrue="1">
      <formula>$A269&lt;&gt;0</formula>
    </cfRule>
  </conditionalFormatting>
  <conditionalFormatting sqref="N270:O270">
    <cfRule type="expression" dxfId="30" priority="26" stopIfTrue="1">
      <formula>希望&lt;&gt;0</formula>
    </cfRule>
  </conditionalFormatting>
  <conditionalFormatting sqref="T270:Y270">
    <cfRule type="expression" dxfId="29" priority="25" stopIfTrue="1">
      <formula>$A270&lt;&gt;0</formula>
    </cfRule>
  </conditionalFormatting>
  <conditionalFormatting sqref="N271:O271">
    <cfRule type="expression" dxfId="28" priority="24" stopIfTrue="1">
      <formula>希望&lt;&gt;0</formula>
    </cfRule>
  </conditionalFormatting>
  <conditionalFormatting sqref="T271:Y271">
    <cfRule type="expression" dxfId="27" priority="23" stopIfTrue="1">
      <formula>$A271&lt;&gt;0</formula>
    </cfRule>
  </conditionalFormatting>
  <conditionalFormatting sqref="N272:O272">
    <cfRule type="expression" dxfId="26" priority="22" stopIfTrue="1">
      <formula>希望&lt;&gt;0</formula>
    </cfRule>
  </conditionalFormatting>
  <conditionalFormatting sqref="T272:Y272">
    <cfRule type="expression" dxfId="25" priority="21" stopIfTrue="1">
      <formula>$A272&lt;&gt;0</formula>
    </cfRule>
  </conditionalFormatting>
  <conditionalFormatting sqref="N273:O273">
    <cfRule type="expression" dxfId="24" priority="20" stopIfTrue="1">
      <formula>希望&lt;&gt;0</formula>
    </cfRule>
  </conditionalFormatting>
  <conditionalFormatting sqref="T273:Y273">
    <cfRule type="expression" dxfId="23" priority="19" stopIfTrue="1">
      <formula>$A273&lt;&gt;0</formula>
    </cfRule>
  </conditionalFormatting>
  <conditionalFormatting sqref="N274:O274">
    <cfRule type="expression" dxfId="22" priority="18" stopIfTrue="1">
      <formula>希望&lt;&gt;0</formula>
    </cfRule>
  </conditionalFormatting>
  <conditionalFormatting sqref="T274:Y274">
    <cfRule type="expression" dxfId="21" priority="17" stopIfTrue="1">
      <formula>$A274&lt;&gt;0</formula>
    </cfRule>
  </conditionalFormatting>
  <conditionalFormatting sqref="N275:O275">
    <cfRule type="expression" dxfId="20" priority="16" stopIfTrue="1">
      <formula>希望&lt;&gt;0</formula>
    </cfRule>
  </conditionalFormatting>
  <conditionalFormatting sqref="T275:Y275">
    <cfRule type="expression" dxfId="19" priority="15" stopIfTrue="1">
      <formula>$A275&lt;&gt;0</formula>
    </cfRule>
  </conditionalFormatting>
  <conditionalFormatting sqref="N276:O276">
    <cfRule type="expression" dxfId="18" priority="14" stopIfTrue="1">
      <formula>希望&lt;&gt;0</formula>
    </cfRule>
  </conditionalFormatting>
  <conditionalFormatting sqref="T276:Y276">
    <cfRule type="expression" dxfId="17" priority="13" stopIfTrue="1">
      <formula>$A276&lt;&gt;0</formula>
    </cfRule>
  </conditionalFormatting>
  <conditionalFormatting sqref="N277:O277">
    <cfRule type="expression" dxfId="16" priority="12" stopIfTrue="1">
      <formula>希望&lt;&gt;0</formula>
    </cfRule>
  </conditionalFormatting>
  <conditionalFormatting sqref="T277:Y277">
    <cfRule type="expression" dxfId="15" priority="11" stopIfTrue="1">
      <formula>$A277&lt;&gt;0</formula>
    </cfRule>
  </conditionalFormatting>
  <conditionalFormatting sqref="N278:O278">
    <cfRule type="expression" dxfId="14" priority="10" stopIfTrue="1">
      <formula>希望&lt;&gt;0</formula>
    </cfRule>
  </conditionalFormatting>
  <conditionalFormatting sqref="T278:Y278">
    <cfRule type="expression" dxfId="13" priority="9" stopIfTrue="1">
      <formula>$A278&lt;&gt;0</formula>
    </cfRule>
  </conditionalFormatting>
  <conditionalFormatting sqref="N279:O279">
    <cfRule type="expression" dxfId="12" priority="8" stopIfTrue="1">
      <formula>希望&lt;&gt;0</formula>
    </cfRule>
  </conditionalFormatting>
  <conditionalFormatting sqref="T279:Y279">
    <cfRule type="expression" dxfId="11" priority="7" stopIfTrue="1">
      <formula>$A279&lt;&gt;0</formula>
    </cfRule>
  </conditionalFormatting>
  <conditionalFormatting sqref="N280:O280">
    <cfRule type="expression" dxfId="10" priority="6" stopIfTrue="1">
      <formula>希望&lt;&gt;0</formula>
    </cfRule>
  </conditionalFormatting>
  <conditionalFormatting sqref="T280:Y280">
    <cfRule type="expression" dxfId="9" priority="5" stopIfTrue="1">
      <formula>$A280&lt;&gt;0</formula>
    </cfRule>
  </conditionalFormatting>
  <conditionalFormatting sqref="N281:O281">
    <cfRule type="expression" dxfId="8" priority="4" stopIfTrue="1">
      <formula>希望&lt;&gt;0</formula>
    </cfRule>
  </conditionalFormatting>
  <conditionalFormatting sqref="T281:Y281">
    <cfRule type="expression" dxfId="7" priority="3" stopIfTrue="1">
      <formula>$A281&lt;&gt;0</formula>
    </cfRule>
  </conditionalFormatting>
  <conditionalFormatting sqref="N282:O282">
    <cfRule type="expression" dxfId="6" priority="2" stopIfTrue="1">
      <formula>希望&lt;&gt;0</formula>
    </cfRule>
  </conditionalFormatting>
  <conditionalFormatting sqref="T282:Y282">
    <cfRule type="expression" dxfId="5" priority="1" stopIfTrue="1">
      <formula>$A282&lt;&gt;0</formula>
    </cfRule>
  </conditionalFormatting>
  <dataValidations count="124">
    <dataValidation imeMode="hiragana" allowBlank="1" showInputMessage="1" showErrorMessage="1" sqref="N184:V184 N185:V185 N186:V186 N187:V187 P244:S244 T244:Y244 P245:S245 T245:Y245 P246:S246 T246:Y246 P247:S247 T247:Y247 P248:S248 T248:Y248 P249:S249 T249:Y249 P250:S250 T250:Y250 P251:S251 T251:Y251 P252:S252 T252:Y252 P253:S253 T253:Y253 P254:S254 T254:Y254 P255:S255 T255:Y255 P256:S256 T256:Y256 P257:S257 T257:Y257 P258:S258 T258:Y258 P259:S259 T259:Y259 P260:S260 T260:Y260 P261:S261 T261:Y261 P262:S262 T262:Y262 P263:S263 T263:Y263 P264:S264 T264:Y264 P265:S265 T265:Y265 P266:S266 T266:Y266 P267:S267 T267:Y267 P268:S268 T268:Y268 P269:S269 T269:Y269 P270:S270 T270:Y270 P271:S271 T271:Y271 P272:S272 T272:Y272 P273:S273 T273:Y273 P274:S274 T274:Y274 P275:S275 T275:Y275 P276:S276 T276:Y276 P277:S277 T277:Y277 P278:S278 T278:Y278 P279:S279 T279:Y279 P280:S280 T280:Y280 P281:S281 T281:Y281 P282:S282 T282:Y282" xr:uid="{E2B410F9-928D-42AA-97F6-58BD09059ED3}"/>
    <dataValidation imeMode="hiragana" allowBlank="1" showInputMessage="1" showErrorMessage="1" sqref="I22:Y22" xr:uid="{D7A7F807-E4D9-4F7A-B3AE-5587A20D31AC}"/>
    <dataValidation type="whole" imeMode="halfAlpha" allowBlank="1" showInputMessage="1" showErrorMessage="1" error="7桁の数字を入力してください" sqref="I20:M20" xr:uid="{A9BFAF61-3998-4D41-BCF8-8DA40B23B976}">
      <formula1>0</formula1>
      <formula2>9999999</formula2>
    </dataValidation>
    <dataValidation imeMode="fullKatakana" allowBlank="1" showInputMessage="1" showErrorMessage="1" sqref="I24:Y24" xr:uid="{0CD76040-25F7-49C5-81B3-4E46711AFAAA}"/>
    <dataValidation imeMode="hiragana" allowBlank="1" showInputMessage="1" showErrorMessage="1" sqref="I26:Y26" xr:uid="{CD32CF4D-5A19-4D84-93DF-7737871B1F8E}"/>
    <dataValidation imeMode="hiragana" allowBlank="1" showInputMessage="1" showErrorMessage="1" sqref="I28:Y28" xr:uid="{A0162AE5-B05D-4F83-A835-3F0C7CA4BF99}"/>
    <dataValidation imeMode="fullKatakana" allowBlank="1" showInputMessage="1" showErrorMessage="1" sqref="I30:Y30" xr:uid="{43B8D69C-F3AC-4A76-AC4F-00DBCEFCF0CD}"/>
    <dataValidation imeMode="hiragana" allowBlank="1" showInputMessage="1" showErrorMessage="1" sqref="I32:Y32" xr:uid="{2278496A-59E9-47D6-BC7D-B24C629318D7}"/>
    <dataValidation imeMode="halfAlpha" allowBlank="1" showInputMessage="1" showErrorMessage="1" sqref="I34:M34" xr:uid="{F198B224-AD95-4E91-9880-112882F43355}"/>
    <dataValidation imeMode="halfAlpha" allowBlank="1" showInputMessage="1" showErrorMessage="1" sqref="P34" xr:uid="{93A2767B-6102-4C2A-B1EB-86AE920037C6}"/>
    <dataValidation imeMode="halfAlpha" allowBlank="1" showInputMessage="1" showErrorMessage="1" sqref="I36:M36" xr:uid="{2E9A612B-B23F-42F6-B340-1B8DB58F9A90}"/>
    <dataValidation imeMode="halfAlpha" allowBlank="1" showInputMessage="1" showErrorMessage="1" sqref="I38:Y38" xr:uid="{0B3ACB28-5929-4B39-8DA2-5C278CCFD00A}"/>
    <dataValidation type="list" imeMode="halfAlpha" allowBlank="1" showInputMessage="1" showErrorMessage="1" error="リストから選択してください" sqref="I40:M40" xr:uid="{C611DF60-60CD-4DB8-885B-447AFB4C8E40}">
      <formula1>"一致する,一致しない"</formula1>
    </dataValidation>
    <dataValidation type="list" imeMode="halfAlpha" allowBlank="1" showInputMessage="1" showErrorMessage="1" error="リストから選択してください" sqref="I63:M63" xr:uid="{F549692A-19C1-40FB-A77F-FCF15C4BB817}">
      <formula1>"しない,する"</formula1>
    </dataValidation>
    <dataValidation type="whole" imeMode="halfAlpha" allowBlank="1" showInputMessage="1" showErrorMessage="1" error="7桁の数字を入力してください" sqref="I69:M69" xr:uid="{0307CA75-4FE9-47DB-8BB0-88828C18DC08}">
      <formula1>0</formula1>
      <formula2>9999999</formula2>
    </dataValidation>
    <dataValidation imeMode="hiragana" allowBlank="1" showInputMessage="1" showErrorMessage="1" sqref="I71:Y71" xr:uid="{02D212D2-A969-4216-9FB2-55D1FA2F6881}"/>
    <dataValidation imeMode="fullKatakana" allowBlank="1" showInputMessage="1" showErrorMessage="1" sqref="I73:Y73" xr:uid="{AD4D86A9-D890-45F0-8379-45E405981804}"/>
    <dataValidation imeMode="hiragana" allowBlank="1" showInputMessage="1" showErrorMessage="1" sqref="I75:Y75" xr:uid="{BB0F12AC-3814-49BF-BFE2-E811A0003A89}"/>
    <dataValidation imeMode="hiragana" allowBlank="1" showInputMessage="1" showErrorMessage="1" sqref="I77:Y77" xr:uid="{EA30A417-B235-4C80-B2FB-DC759083D5EA}"/>
    <dataValidation imeMode="fullKatakana" allowBlank="1" showInputMessage="1" showErrorMessage="1" sqref="I79:Y79" xr:uid="{59D2AC5F-B061-429C-92EF-A8CCB30C5444}"/>
    <dataValidation imeMode="hiragana" allowBlank="1" showInputMessage="1" showErrorMessage="1" sqref="I81:Y81" xr:uid="{394B435E-5907-4B91-82C4-5AAC568EB8A6}"/>
    <dataValidation imeMode="halfAlpha" allowBlank="1" showInputMessage="1" showErrorMessage="1" sqref="I83:M83" xr:uid="{1DA84894-6717-4A94-855A-159A715A7265}"/>
    <dataValidation imeMode="halfAlpha" allowBlank="1" showInputMessage="1" showErrorMessage="1" sqref="P83" xr:uid="{08833017-25B3-444E-8872-6BF51EF43767}"/>
    <dataValidation imeMode="halfAlpha" allowBlank="1" showInputMessage="1" showErrorMessage="1" sqref="I85:M85" xr:uid="{8B7365F5-B7F8-4CD5-A104-C6E4BD565623}"/>
    <dataValidation imeMode="halfAlpha" allowBlank="1" showInputMessage="1" showErrorMessage="1" sqref="I87:Y87" xr:uid="{1C5CCEF2-C90B-4DC0-98DE-F559DF623DCF}"/>
    <dataValidation imeMode="hiragana" allowBlank="1" showInputMessage="1" showErrorMessage="1" sqref="I112:Y112" xr:uid="{699592E6-13CD-4F98-8120-0B6964172813}"/>
    <dataValidation imeMode="fullKatakana" allowBlank="1" showInputMessage="1" showErrorMessage="1" sqref="I114:Y114" xr:uid="{107332C1-7DC4-4A73-B347-131673148162}"/>
    <dataValidation imeMode="hiragana" allowBlank="1" showInputMessage="1" showErrorMessage="1" sqref="I116:Y116" xr:uid="{DE9816B8-9287-423A-AD1C-2BF94924EBCE}"/>
    <dataValidation type="whole" imeMode="halfAlpha" allowBlank="1" showInputMessage="1" showErrorMessage="1" error="7桁の数字を入力してください" sqref="I118:M118" xr:uid="{32B90401-A7A3-45BD-ADB9-A277D266BB8C}">
      <formula1>0</formula1>
      <formula2>9999999</formula2>
    </dataValidation>
    <dataValidation imeMode="hiragana" allowBlank="1" showInputMessage="1" showErrorMessage="1" sqref="I120:Y120" xr:uid="{814D6B39-E27B-4108-9DE9-B6D83CF585D3}"/>
    <dataValidation imeMode="halfAlpha" allowBlank="1" showInputMessage="1" showErrorMessage="1" sqref="I122:M122" xr:uid="{C05B9317-2770-497E-929C-6EF8030F9930}"/>
    <dataValidation imeMode="halfAlpha" allowBlank="1" showInputMessage="1" showErrorMessage="1" sqref="P122" xr:uid="{1926A6C0-D2D2-4F78-81EB-8D1E214A2468}"/>
    <dataValidation imeMode="halfAlpha" allowBlank="1" showInputMessage="1" showErrorMessage="1" sqref="I124:M124" xr:uid="{87BA3992-B108-41C0-9BF0-BB39024C1669}"/>
    <dataValidation imeMode="halfAlpha" allowBlank="1" showInputMessage="1" showErrorMessage="1" sqref="I126:Y126" xr:uid="{7AD290BB-0BF2-4014-8DED-A985B16F0FEC}"/>
    <dataValidation type="list" imeMode="halfAlpha" allowBlank="1" showInputMessage="1" showErrorMessage="1" error="リストから選択してください" sqref="I153:M153" xr:uid="{BBC1DD1D-BFEC-499D-8E32-36F88814F7AB}">
      <formula1>"しない,する"</formula1>
    </dataValidation>
    <dataValidation imeMode="fullKatakana" allowBlank="1" showInputMessage="1" showErrorMessage="1" sqref="I155:Y155" xr:uid="{25EF1947-7CDE-4906-A595-4AFC36623775}"/>
    <dataValidation imeMode="hiragana" allowBlank="1" showInputMessage="1" showErrorMessage="1" sqref="I157:Y157" xr:uid="{468BE5BA-F387-43E5-A65E-A6BC2E0B86F9}"/>
    <dataValidation imeMode="halfAlpha" allowBlank="1" showInputMessage="1" showErrorMessage="1" sqref="I159:M159" xr:uid="{018A36F6-AE9B-4FCC-95C8-AA41E6E7CF3F}"/>
    <dataValidation type="whole" imeMode="halfAlpha" allowBlank="1" showInputMessage="1" showErrorMessage="1" error="7桁の数字を入力してください" sqref="I161:M161" xr:uid="{8632E04B-CC47-4BB4-8286-B4AAAB01F8B5}">
      <formula1>0</formula1>
      <formula2>9999999</formula2>
    </dataValidation>
    <dataValidation imeMode="hiragana" allowBlank="1" showInputMessage="1" showErrorMessage="1" sqref="I163:Y163" xr:uid="{09082218-5A96-4B05-8835-DF74A25AAB9A}"/>
    <dataValidation imeMode="halfAlpha" allowBlank="1" showInputMessage="1" showErrorMessage="1" sqref="I165:M165" xr:uid="{2EEB5882-A1D0-4015-89B3-D1128658130F}"/>
    <dataValidation imeMode="halfAlpha" allowBlank="1" showInputMessage="1" showErrorMessage="1" sqref="I167:M167" xr:uid="{CBDB76B2-C5EA-4D34-9C71-67DC7B10BCCD}"/>
    <dataValidation imeMode="halfAlpha" allowBlank="1" showInputMessage="1" showErrorMessage="1" sqref="I169:Y169" xr:uid="{D9E08294-37A1-465B-A6DF-8137D0701A51}"/>
    <dataValidation type="date" imeMode="halfAlpha" allowBlank="1" showInputMessage="1" showErrorMessage="1" error="有効な日付を入力してください" sqref="I176:M176" xr:uid="{D3A52021-2E40-4567-AECA-D6A07FCBBF94}">
      <formula1>92</formula1>
      <formula2>73415</formula2>
    </dataValidation>
    <dataValidation imeMode="hiragana" allowBlank="1" showInputMessage="1" showErrorMessage="1" sqref="I178:M178" xr:uid="{DE8978B9-5746-4DC7-9523-859A8833AE36}"/>
    <dataValidation allowBlank="1" showInputMessage="1" showErrorMessage="1" sqref="B182 I203:M203 I214:M214 I220:M220 I239:M239 B243 B289" xr:uid="{71BFBF10-95B5-46CD-BC2E-C9684638968C}"/>
    <dataValidation type="list" imeMode="halfAlpha" allowBlank="1" showInputMessage="1" showErrorMessage="1" error="リストから選択してください" sqref="K183:M183" xr:uid="{30E93E97-6BBE-444E-B63C-DB2C0B04837D}">
      <formula1>"○,　"</formula1>
    </dataValidation>
    <dataValidation type="list" imeMode="halfAlpha" allowBlank="1" showInputMessage="1" showErrorMessage="1" error="リストから選択してください" sqref="K184:M184" xr:uid="{24EDC6B2-C51E-4AF5-807C-A81D36039600}">
      <formula1>"○,　"</formula1>
    </dataValidation>
    <dataValidation type="list" imeMode="halfAlpha" allowBlank="1" showInputMessage="1" showErrorMessage="1" error="リストから選択してください" sqref="K185:M185" xr:uid="{FCCA908C-4A4E-4DE4-BAC8-D36D7B4ECAEF}">
      <formula1>"○,　"</formula1>
    </dataValidation>
    <dataValidation type="list" imeMode="halfAlpha" allowBlank="1" showInputMessage="1" showErrorMessage="1" error="リストから選択してください" sqref="K186:M187" xr:uid="{71BBD3CA-AB3B-433F-AD45-E1EFA2FFD816}">
      <formula1>"○,　"</formula1>
    </dataValidation>
    <dataValidation type="whole" imeMode="halfAlpha" allowBlank="1" showInputMessage="1" showErrorMessage="1" error="有効な数字を入力してください" sqref="W186:X186" xr:uid="{E32F9F90-340E-49C8-8DA1-BEA71204DA76}">
      <formula1>0</formula1>
      <formula2>100</formula2>
    </dataValidation>
    <dataValidation type="whole" imeMode="halfAlpha" allowBlank="1" showInputMessage="1" showErrorMessage="1" error="有効な数字を入力してください" sqref="W187:X187" xr:uid="{DA5C848C-2B5A-433B-A0A9-2058E7678685}">
      <formula1>0</formula1>
      <formula2>100</formula2>
    </dataValidation>
    <dataValidation type="whole" imeMode="halfAlpha" allowBlank="1" showInputMessage="1" showErrorMessage="1" error="有効な数字を入力してください" sqref="I189:M189" xr:uid="{1D871E2D-1221-4E80-9459-805B1073FA45}">
      <formula1>0</formula1>
      <formula2>9999999999</formula2>
    </dataValidation>
    <dataValidation type="date" imeMode="halfAlpha" allowBlank="1" showInputMessage="1" showErrorMessage="1" error="有効な日付を入力してください" sqref="I191:M191" xr:uid="{90402792-6152-4E19-BFE5-745DDF01B5E9}">
      <formula1>92</formula1>
      <formula2>73415</formula2>
    </dataValidation>
    <dataValidation type="date" imeMode="halfAlpha" allowBlank="1" showInputMessage="1" showErrorMessage="1" error="有効な日付を入力してください" sqref="I193:M193" xr:uid="{9C6FF9B6-F02E-4631-90A3-7A4E0C17CA4C}">
      <formula1>92</formula1>
      <formula2>73415</formula2>
    </dataValidation>
    <dataValidation type="date" imeMode="halfAlpha" allowBlank="1" showInputMessage="1" showErrorMessage="1" error="有効な日付を入力してください" sqref="I195:M195" xr:uid="{C44BA095-AF38-4990-97AD-9FBE650BC5EC}">
      <formula1>92</formula1>
      <formula2>73415</formula2>
    </dataValidation>
    <dataValidation type="date" imeMode="halfAlpha" allowBlank="1" showInputMessage="1" showErrorMessage="1" error="有効な日付を入力してください" sqref="O195:R195" xr:uid="{1C8A273C-42A7-4475-A8BD-CEA56CD1AA8B}">
      <formula1>92</formula1>
      <formula2>73415</formula2>
    </dataValidation>
    <dataValidation type="date" imeMode="halfAlpha" allowBlank="1" showInputMessage="1" showErrorMessage="1" error="有効な日付を入力してください" sqref="I197:M197" xr:uid="{9DE1B9BF-9D33-4002-95BF-74D7C211D098}">
      <formula1>92</formula1>
      <formula2>73415</formula2>
    </dataValidation>
    <dataValidation type="whole" imeMode="halfAlpha" allowBlank="1" showInputMessage="1" showErrorMessage="1" error="有効な数字を入力してください" sqref="I200:M200" xr:uid="{1D7747BD-E94D-47DF-BC83-98086D7605A0}">
      <formula1>0</formula1>
      <formula2>9999999999</formula2>
    </dataValidation>
    <dataValidation type="whole" imeMode="halfAlpha" allowBlank="1" showInputMessage="1" showErrorMessage="1" error="有効な数字を入力してください" sqref="I201:M201" xr:uid="{8EC5BE31-7935-483D-9B44-CB7A065CB2B6}">
      <formula1>0</formula1>
      <formula2>9999999999</formula2>
    </dataValidation>
    <dataValidation type="whole" imeMode="halfAlpha" allowBlank="1" showInputMessage="1" showErrorMessage="1" error="有効な数字を入力してください" sqref="I202:M202" xr:uid="{33F9AF55-5942-4AA5-AE68-CB84D5DA6F81}">
      <formula1>0</formula1>
      <formula2>9999999999</formula2>
    </dataValidation>
    <dataValidation type="whole" imeMode="halfAlpha" allowBlank="1" showInputMessage="1" showErrorMessage="1" error="有効な数字を入力してください" sqref="I204:M204" xr:uid="{70D57708-40C5-43C4-ACA0-810FD2DD1D57}">
      <formula1>0</formula1>
      <formula2>9999999999</formula2>
    </dataValidation>
    <dataValidation type="list" imeMode="halfAlpha" allowBlank="1" showInputMessage="1" showErrorMessage="1" error="リストから選択してください" sqref="I206:M206" xr:uid="{2247A98D-1C6F-4DCD-99FB-1A651E39CFDC}">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FE1742E8-84D1-4E39-B772-A0772B9E1E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E9A1CE9B-B456-4008-B1A8-C7D348E758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C7079BE0-ED9E-4780-81A5-F5400FEF89E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634FA7F3-9B76-4C55-9EE1-7B1C01138B5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C80356E2-C336-4F60-BFE6-2FCCC69AB2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191C28AE-12DF-419B-8F39-E20AF8A2F19C}">
      <formula1>-9999999999</formula1>
      <formula2>9999999999</formula2>
    </dataValidation>
    <dataValidation type="date" imeMode="halfAlpha" allowBlank="1" showInputMessage="1" showErrorMessage="1" error="有効な日付を入力してください" sqref="E231:I231" xr:uid="{6C4683DC-191C-427B-9257-98FEA398ED18}">
      <formula1>92</formula1>
      <formula2>73415</formula2>
    </dataValidation>
    <dataValidation type="date" imeMode="halfAlpha" allowBlank="1" showInputMessage="1" showErrorMessage="1" error="有効な日付を入力してください" sqref="E232:I232" xr:uid="{EA13D16C-0836-483F-B2F0-CCA35124059C}">
      <formula1>92</formula1>
      <formula2>73415</formula2>
    </dataValidation>
    <dataValidation type="date" imeMode="halfAlpha" allowBlank="1" showInputMessage="1" showErrorMessage="1" error="有効な日付を入力してください" sqref="K231:N231" xr:uid="{57B085EC-3388-4E84-960E-43C8199BF361}">
      <formula1>92</formula1>
      <formula2>73415</formula2>
    </dataValidation>
    <dataValidation type="date" imeMode="halfAlpha" allowBlank="1" showInputMessage="1" showErrorMessage="1" error="有効な日付を入力してください" sqref="K232:N232" xr:uid="{4C758720-7DD6-4F53-91BC-B4517E6E5027}">
      <formula1>92</formula1>
      <formula2>73415</formula2>
    </dataValidation>
    <dataValidation type="date" imeMode="halfAlpha" allowBlank="1" showInputMessage="1" showErrorMessage="1" error="有効な日付を入力してください" sqref="P231:R231" xr:uid="{C431F384-A726-4687-B1E1-02216B75321F}">
      <formula1>92</formula1>
      <formula2>73415</formula2>
    </dataValidation>
    <dataValidation type="date" imeMode="halfAlpha" allowBlank="1" showInputMessage="1" showErrorMessage="1" error="有効な日付を入力してください" sqref="P232:R232" xr:uid="{160702A6-4538-4A12-9954-5F555B8211BC}">
      <formula1>92</formula1>
      <formula2>73415</formula2>
    </dataValidation>
    <dataValidation type="date" imeMode="halfAlpha" allowBlank="1" showInputMessage="1" showErrorMessage="1" error="有効な日付を入力してください" sqref="T231" xr:uid="{123FA5E7-83F9-492C-BE2C-0D2D58F28E1D}">
      <formula1>92</formula1>
      <formula2>73415</formula2>
    </dataValidation>
    <dataValidation type="date" imeMode="halfAlpha" allowBlank="1" showInputMessage="1" showErrorMessage="1" error="有効な日付を入力してください" sqref="T232" xr:uid="{0FAE1A7F-9D26-4ABB-A1BB-109BD71498D8}">
      <formula1>92</formula1>
      <formula2>73415</formula2>
    </dataValidation>
    <dataValidation type="whole" imeMode="halfAlpha" allowBlank="1" showInputMessage="1" showErrorMessage="1" error="有効な数字を入力してください。10兆円以上になる場合は、9,999,999,999と入力してください" sqref="E233:J233" xr:uid="{CA7F4F87-6EA5-47BF-BA4E-9C787B62E41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O233" xr:uid="{1EB6F2DF-044F-41A4-9C31-0ADA5F6251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S233" xr:uid="{044FF6D4-618D-401F-9A1C-36FEC84F9DC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3:U233" xr:uid="{399E69A8-8637-47A8-B444-63766209C8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3:Y233" xr:uid="{709EF109-6497-4387-A38B-02E7C01913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F04181FD-A70B-40AC-9F03-10305CE729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7:M237" xr:uid="{9287D944-FE83-42F1-AC89-C9598829B7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8:M238" xr:uid="{E4C29463-C9C2-4165-B48A-B05C5494E327}">
      <formula1>-9999999999</formula1>
      <formula2>9999999999</formula2>
    </dataValidation>
    <dataValidation type="list" imeMode="halfAlpha" allowBlank="1" showInputMessage="1" showErrorMessage="1" error="リストから選択してください" sqref="N244:O244" xr:uid="{1C4C5A24-68D9-4FFD-97EF-6EC9291A0CD1}">
      <formula1>"○,　"</formula1>
    </dataValidation>
    <dataValidation type="list" imeMode="halfAlpha" allowBlank="1" showInputMessage="1" showErrorMessage="1" error="リストから選択してください" sqref="N245:O245" xr:uid="{6696D7BF-AE75-4883-BBBC-D4136A2440A6}">
      <formula1>"○,　"</formula1>
    </dataValidation>
    <dataValidation type="list" imeMode="halfAlpha" allowBlank="1" showInputMessage="1" showErrorMessage="1" error="リストから選択してください" sqref="N246:O246" xr:uid="{728E6FEF-A0C4-43E9-BB81-798DF5DCD39D}">
      <formula1>"○,　"</formula1>
    </dataValidation>
    <dataValidation type="list" imeMode="halfAlpha" allowBlank="1" showInputMessage="1" showErrorMessage="1" error="リストから選択してください" sqref="N247:O247" xr:uid="{EADE35D1-6CA3-47B1-B779-A6955B5A92F2}">
      <formula1>"○,　"</formula1>
    </dataValidation>
    <dataValidation type="list" imeMode="halfAlpha" allowBlank="1" showInputMessage="1" showErrorMessage="1" error="リストから選択してください" sqref="N248:O248" xr:uid="{02683B6B-9861-4A2B-B3E1-55DD59F9874B}">
      <formula1>"○,　"</formula1>
    </dataValidation>
    <dataValidation type="list" imeMode="halfAlpha" allowBlank="1" showInputMessage="1" showErrorMessage="1" error="リストから選択してください" sqref="N249:O249" xr:uid="{53A9C51A-C187-447D-B3A0-FF0A031A0855}">
      <formula1>"○,　"</formula1>
    </dataValidation>
    <dataValidation type="list" imeMode="halfAlpha" allowBlank="1" showInputMessage="1" showErrorMessage="1" error="リストから選択してください" sqref="N250:O250" xr:uid="{1EB460BD-AA09-4907-9FEA-9C4741F81E95}">
      <formula1>"○,　"</formula1>
    </dataValidation>
    <dataValidation type="list" imeMode="halfAlpha" allowBlank="1" showInputMessage="1" showErrorMessage="1" error="リストから選択してください" sqref="N251:O251" xr:uid="{6095CEB6-8EBA-4A4B-BCB3-67050DCB0C9D}">
      <formula1>"○,　"</formula1>
    </dataValidation>
    <dataValidation type="list" imeMode="halfAlpha" allowBlank="1" showInputMessage="1" showErrorMessage="1" error="リストから選択してください" sqref="N252:O252" xr:uid="{A3700D08-66BF-405C-93F2-954382CC73BC}">
      <formula1>"○,　"</formula1>
    </dataValidation>
    <dataValidation type="list" imeMode="halfAlpha" allowBlank="1" showInputMessage="1" showErrorMessage="1" error="リストから選択してください" sqref="N253:O253" xr:uid="{8748C34D-E913-48FB-9FB1-02D411ED0557}">
      <formula1>"○,　"</formula1>
    </dataValidation>
    <dataValidation type="list" imeMode="halfAlpha" allowBlank="1" showInputMessage="1" showErrorMessage="1" error="リストから選択してください" sqref="N254:O254" xr:uid="{052F9C18-1799-4256-AC38-9FCA2982E444}">
      <formula1>"○,　"</formula1>
    </dataValidation>
    <dataValidation type="list" imeMode="halfAlpha" allowBlank="1" showInputMessage="1" showErrorMessage="1" error="リストから選択してください" sqref="N255:O255" xr:uid="{6949C0FB-497D-4852-8741-0AFB78756B1B}">
      <formula1>"○,　"</formula1>
    </dataValidation>
    <dataValidation type="list" imeMode="halfAlpha" allowBlank="1" showInputMessage="1" showErrorMessage="1" error="リストから選択してください" sqref="N256:O256" xr:uid="{4DEA7128-134E-4A9D-946C-EC75AC91F9A9}">
      <formula1>"○,　"</formula1>
    </dataValidation>
    <dataValidation type="list" imeMode="halfAlpha" allowBlank="1" showInputMessage="1" showErrorMessage="1" error="リストから選択してください" sqref="N257:O257" xr:uid="{2B34FC9A-0276-414D-864E-74CBC58CA4DF}">
      <formula1>"○,　"</formula1>
    </dataValidation>
    <dataValidation type="list" imeMode="halfAlpha" allowBlank="1" showInputMessage="1" showErrorMessage="1" error="リストから選択してください" sqref="N258:O258" xr:uid="{2414C208-B7F2-46A2-AF52-E3E5D494F2B2}">
      <formula1>"○,　"</formula1>
    </dataValidation>
    <dataValidation type="list" imeMode="halfAlpha" allowBlank="1" showInputMessage="1" showErrorMessage="1" error="リストから選択してください" sqref="N259:O259" xr:uid="{E98115F7-258D-431A-92FF-1D2EF9F32D34}">
      <formula1>"○,　"</formula1>
    </dataValidation>
    <dataValidation type="list" imeMode="halfAlpha" allowBlank="1" showInputMessage="1" showErrorMessage="1" error="リストから選択してください" sqref="N260:O260" xr:uid="{3306AA5E-7559-47EA-B345-9D3E6A9D7BFD}">
      <formula1>"○,　"</formula1>
    </dataValidation>
    <dataValidation type="list" imeMode="halfAlpha" allowBlank="1" showInputMessage="1" showErrorMessage="1" error="リストから選択してください" sqref="N261:O261" xr:uid="{7478EFC8-9DE5-4BCC-BE16-78A6CC8E9913}">
      <formula1>"○,　"</formula1>
    </dataValidation>
    <dataValidation type="list" imeMode="halfAlpha" allowBlank="1" showInputMessage="1" showErrorMessage="1" error="リストから選択してください" sqref="N262:O262" xr:uid="{4D063E4D-ECCA-4014-8464-466B479EAA2A}">
      <formula1>"○,　"</formula1>
    </dataValidation>
    <dataValidation type="list" imeMode="halfAlpha" allowBlank="1" showInputMessage="1" showErrorMessage="1" error="リストから選択してください" sqref="N263:O263" xr:uid="{B03DCD5D-C4E4-45BE-9F10-C5CB04EFB304}">
      <formula1>"○,　"</formula1>
    </dataValidation>
    <dataValidation type="list" imeMode="halfAlpha" allowBlank="1" showInputMessage="1" showErrorMessage="1" error="リストから選択してください" sqref="N264:O264" xr:uid="{A55D7E03-8276-4A16-8F8D-45ED98AA5167}">
      <formula1>"○,　"</formula1>
    </dataValidation>
    <dataValidation type="list" imeMode="halfAlpha" allowBlank="1" showInputMessage="1" showErrorMessage="1" error="リストから選択してください" sqref="N265:O265" xr:uid="{BA224676-E2E4-4A1F-9688-A1F86A3165A6}">
      <formula1>"○,　"</formula1>
    </dataValidation>
    <dataValidation type="list" imeMode="halfAlpha" allowBlank="1" showInputMessage="1" showErrorMessage="1" error="リストから選択してください" sqref="N266:O266" xr:uid="{E1B743CA-5207-4CC3-B501-4A708791D0BB}">
      <formula1>"○,　"</formula1>
    </dataValidation>
    <dataValidation type="list" imeMode="halfAlpha" allowBlank="1" showInputMessage="1" showErrorMessage="1" error="リストから選択してください" sqref="N267:O267" xr:uid="{B45CD141-F798-4573-8616-441A55529A53}">
      <formula1>"○,　"</formula1>
    </dataValidation>
    <dataValidation type="list" imeMode="halfAlpha" allowBlank="1" showInputMessage="1" showErrorMessage="1" error="リストから選択してください" sqref="N268:O268" xr:uid="{4747C716-2E9B-42C4-9DC9-8C3CE78A3423}">
      <formula1>"○,　"</formula1>
    </dataValidation>
    <dataValidation type="list" imeMode="halfAlpha" allowBlank="1" showInputMessage="1" showErrorMessage="1" error="リストから選択してください" sqref="N269:O269" xr:uid="{EDBFFD48-4C17-4337-87CB-1CEED3D312DA}">
      <formula1>"○,　"</formula1>
    </dataValidation>
    <dataValidation type="list" imeMode="halfAlpha" allowBlank="1" showInputMessage="1" showErrorMessage="1" error="リストから選択してください" sqref="N270:O270" xr:uid="{4EDA4B71-0329-4A87-858C-42DBC203FFDA}">
      <formula1>"○,　"</formula1>
    </dataValidation>
    <dataValidation type="list" imeMode="halfAlpha" allowBlank="1" showInputMessage="1" showErrorMessage="1" error="リストから選択してください" sqref="N271:O271" xr:uid="{6487ECE7-9576-4B7E-8BA5-F2046CA0B83B}">
      <formula1>"○,　"</formula1>
    </dataValidation>
    <dataValidation type="list" imeMode="halfAlpha" allowBlank="1" showInputMessage="1" showErrorMessage="1" error="リストから選択してください" sqref="N272:O272" xr:uid="{2FA32CB7-B6AC-4884-9378-7F48C9290FE0}">
      <formula1>"○,　"</formula1>
    </dataValidation>
    <dataValidation type="list" imeMode="halfAlpha" allowBlank="1" showInputMessage="1" showErrorMessage="1" error="リストから選択してください" sqref="N273:O273" xr:uid="{C229C434-9278-4C1F-889A-DE9C5A46355F}">
      <formula1>"○,　"</formula1>
    </dataValidation>
    <dataValidation type="list" imeMode="halfAlpha" allowBlank="1" showInputMessage="1" showErrorMessage="1" error="リストから選択してください" sqref="N274:O274" xr:uid="{DFF618AC-DC16-49F1-9B10-6F1976BCCCCF}">
      <formula1>"○,　"</formula1>
    </dataValidation>
    <dataValidation type="list" imeMode="halfAlpha" allowBlank="1" showInputMessage="1" showErrorMessage="1" error="リストから選択してください" sqref="N275:O275" xr:uid="{23FA4E5C-5211-45AB-8A4B-7F1CFBC0DD76}">
      <formula1>"○,　"</formula1>
    </dataValidation>
    <dataValidation type="list" imeMode="halfAlpha" allowBlank="1" showInputMessage="1" showErrorMessage="1" error="リストから選択してください" sqref="N276:O276" xr:uid="{551BB55D-A7E7-40C3-83A2-44FD2D86E64E}">
      <formula1>"○,　"</formula1>
    </dataValidation>
    <dataValidation type="list" imeMode="halfAlpha" allowBlank="1" showInputMessage="1" showErrorMessage="1" error="リストから選択してください" sqref="N277:O277" xr:uid="{FF6E52A2-9C2D-4BC4-B816-E320613B7455}">
      <formula1>"○,　"</formula1>
    </dataValidation>
    <dataValidation type="list" imeMode="halfAlpha" allowBlank="1" showInputMessage="1" showErrorMessage="1" error="リストから選択してください" sqref="N278:O278" xr:uid="{36095CA9-36DF-48C3-9C8F-569F0C5536A2}">
      <formula1>"○,　"</formula1>
    </dataValidation>
    <dataValidation type="list" imeMode="halfAlpha" allowBlank="1" showInputMessage="1" showErrorMessage="1" error="リストから選択してください" sqref="N279:O279" xr:uid="{38C2CFA3-0E5A-475B-ACBF-918AD2241028}">
      <formula1>"○,　"</formula1>
    </dataValidation>
    <dataValidation type="list" imeMode="halfAlpha" allowBlank="1" showInputMessage="1" showErrorMessage="1" error="リストから選択してください" sqref="N280:O280" xr:uid="{A35FD255-5EA6-4949-8B71-0DF29F9B749B}">
      <formula1>"○,　"</formula1>
    </dataValidation>
    <dataValidation type="list" imeMode="halfAlpha" allowBlank="1" showInputMessage="1" showErrorMessage="1" error="リストから選択してください" sqref="N281:O281" xr:uid="{9D2CC053-ADD7-4AD0-9CB6-90D2A44A8BB1}">
      <formula1>"○,　"</formula1>
    </dataValidation>
    <dataValidation type="list" imeMode="halfAlpha" allowBlank="1" showInputMessage="1" showErrorMessage="1" error="リストから選択してください" sqref="N282:O282" xr:uid="{92F8F9ED-8B48-4AF2-A68B-5AB07EE902F1}">
      <formula1>"○,　"</formula1>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F2F5-3796-421B-8516-EC3426A4210E}">
  <sheetPr codeName="Sheet2">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370" hidden="1" customWidth="1"/>
    <col min="2" max="3" width="3.75" style="374" customWidth="1"/>
    <col min="4" max="4" width="16.75" style="374" customWidth="1"/>
    <col min="5" max="6" width="22.625" style="374" customWidth="1"/>
    <col min="7" max="7" width="6" style="374" customWidth="1"/>
    <col min="8" max="8" width="19.75" style="374" customWidth="1"/>
    <col min="9" max="9" width="14.875" style="374" customWidth="1"/>
    <col min="10" max="10" width="38.375" style="374" hidden="1" customWidth="1"/>
    <col min="11" max="11" width="38.375" style="374" customWidth="1"/>
    <col min="12" max="12" width="2.375" style="374"/>
    <col min="13" max="13" width="13.375" style="374" hidden="1" customWidth="1"/>
    <col min="14" max="16384" width="2.375" style="374"/>
  </cols>
  <sheetData>
    <row r="1" spans="1:13" s="371" customFormat="1" ht="30" customHeight="1" x14ac:dyDescent="0.15">
      <c r="A1" s="391" t="s">
        <v>179</v>
      </c>
      <c r="C1" s="372" t="s">
        <v>118</v>
      </c>
      <c r="D1" s="372"/>
      <c r="E1" s="372"/>
      <c r="F1" s="372"/>
      <c r="G1" s="372"/>
      <c r="H1" s="372"/>
      <c r="I1" s="372"/>
      <c r="J1" s="372"/>
      <c r="K1" s="392" t="s">
        <v>189</v>
      </c>
      <c r="L1" s="108"/>
    </row>
    <row r="2" spans="1:13" s="371" customFormat="1" ht="15" hidden="1" customHeight="1" x14ac:dyDescent="0.15">
      <c r="A2" s="391" t="s">
        <v>119</v>
      </c>
      <c r="C2" s="373"/>
      <c r="D2" s="373"/>
      <c r="E2" s="373"/>
      <c r="F2" s="373"/>
      <c r="G2" s="373"/>
      <c r="H2" s="373"/>
      <c r="I2" s="373"/>
      <c r="J2" s="373"/>
      <c r="K2" s="108"/>
      <c r="L2" s="108"/>
    </row>
    <row r="3" spans="1:13" ht="15" customHeight="1" x14ac:dyDescent="0.15">
      <c r="A3" s="391" t="s">
        <v>183</v>
      </c>
      <c r="C3" s="375" t="s">
        <v>120</v>
      </c>
      <c r="D3" s="375"/>
      <c r="E3" s="375"/>
      <c r="F3" s="375"/>
      <c r="G3" s="375"/>
      <c r="H3" s="375"/>
      <c r="I3" s="375"/>
      <c r="J3" s="375"/>
      <c r="K3" s="375"/>
    </row>
    <row r="4" spans="1:13" ht="52.5" customHeight="1" x14ac:dyDescent="0.15">
      <c r="C4" s="376" t="s">
        <v>121</v>
      </c>
      <c r="D4" s="376"/>
      <c r="E4" s="376"/>
      <c r="F4" s="376"/>
      <c r="G4" s="376"/>
      <c r="H4" s="376"/>
      <c r="I4" s="376"/>
      <c r="J4" s="376"/>
      <c r="K4" s="376"/>
    </row>
    <row r="5" spans="1:13" ht="15" hidden="1" customHeight="1" x14ac:dyDescent="0.15">
      <c r="C5" s="134"/>
      <c r="D5" s="138"/>
      <c r="E5" s="138"/>
      <c r="F5" s="138"/>
      <c r="G5" s="138"/>
      <c r="H5" s="138"/>
      <c r="I5" s="138"/>
      <c r="J5" s="138"/>
      <c r="K5" s="138"/>
    </row>
    <row r="6" spans="1:13" ht="15" hidden="1" customHeight="1" x14ac:dyDescent="0.15">
      <c r="C6" s="134"/>
      <c r="D6" s="138"/>
      <c r="E6" s="138"/>
      <c r="F6" s="138"/>
      <c r="G6" s="138"/>
      <c r="H6" s="138"/>
      <c r="I6" s="138"/>
      <c r="J6" s="138"/>
      <c r="K6" s="138"/>
    </row>
    <row r="7" spans="1:13" ht="15" hidden="1" customHeight="1" x14ac:dyDescent="0.15">
      <c r="C7" s="134"/>
      <c r="D7" s="138"/>
      <c r="E7" s="138"/>
      <c r="F7" s="138"/>
      <c r="G7" s="138"/>
      <c r="H7" s="138"/>
      <c r="I7" s="138"/>
      <c r="J7" s="138"/>
      <c r="K7" s="138"/>
    </row>
    <row r="8" spans="1:13" s="377" customFormat="1" ht="30.75" customHeight="1" x14ac:dyDescent="0.15">
      <c r="A8" s="370"/>
      <c r="C8" s="378"/>
      <c r="D8" s="379" t="s">
        <v>122</v>
      </c>
      <c r="E8" s="379" t="s">
        <v>123</v>
      </c>
      <c r="F8" s="379" t="s">
        <v>124</v>
      </c>
      <c r="G8" s="380" t="s">
        <v>125</v>
      </c>
      <c r="H8" s="380" t="str">
        <f>"生年月日
" &amp; 日付例_s</f>
        <v>生年月日
例)2025/4/1</v>
      </c>
      <c r="I8" s="381" t="s">
        <v>126</v>
      </c>
      <c r="J8" s="381" t="s">
        <v>127</v>
      </c>
      <c r="K8" s="382" t="s">
        <v>128</v>
      </c>
      <c r="M8" s="377">
        <f>COUNTIF(M9:M58,"&gt;0")</f>
        <v>0</v>
      </c>
    </row>
    <row r="9" spans="1:13" s="377" customFormat="1" ht="18" customHeight="1" x14ac:dyDescent="0.15">
      <c r="A9" s="370">
        <f t="shared" ref="A9:A40" si="0">IFERROR(IF(AND(OR($C9=1,AND($C9&gt;1,$M9&gt;0)), OR(TRIM($D9)="",TRIM($E9)="",TRIM($F9)="",TRIM($G9)="",TRIM($H9)="")),1001,0),3)</f>
        <v>1001</v>
      </c>
      <c r="C9" s="383">
        <v>1</v>
      </c>
      <c r="D9" s="6"/>
      <c r="E9" s="7"/>
      <c r="F9" s="6"/>
      <c r="G9" s="8"/>
      <c r="H9" s="9"/>
      <c r="I9" s="8"/>
      <c r="J9" s="10"/>
      <c r="K9" s="6"/>
      <c r="M9" s="377">
        <f>COUNTA($D9:$F9,$H9,$J9:$K9)+IF(TRIM($G9)="",0,1)+IF(TRIM($I9)="",0,1)</f>
        <v>0</v>
      </c>
    </row>
    <row r="10" spans="1:13" s="377" customFormat="1" ht="18" customHeight="1" x14ac:dyDescent="0.15">
      <c r="A10" s="370">
        <f t="shared" si="0"/>
        <v>0</v>
      </c>
      <c r="B10" s="384"/>
      <c r="C10" s="385">
        <v>2</v>
      </c>
      <c r="D10" s="11"/>
      <c r="E10" s="4"/>
      <c r="F10" s="11"/>
      <c r="G10" s="4"/>
      <c r="H10" s="12"/>
      <c r="I10" s="4"/>
      <c r="J10" s="13"/>
      <c r="K10" s="11"/>
      <c r="M10" s="377">
        <f t="shared" ref="M10:M58" si="1">COUNTA($D10:$F10,$H10,$J10:$K10)+IF(TRIM($G10)="",0,1)+IF(TRIM($I10)="",0,1)</f>
        <v>0</v>
      </c>
    </row>
    <row r="11" spans="1:13" s="377" customFormat="1" ht="18" customHeight="1" x14ac:dyDescent="0.15">
      <c r="A11" s="370">
        <f t="shared" si="0"/>
        <v>0</v>
      </c>
      <c r="B11" s="384"/>
      <c r="C11" s="385">
        <v>3</v>
      </c>
      <c r="D11" s="11"/>
      <c r="E11" s="4"/>
      <c r="F11" s="11"/>
      <c r="G11" s="4"/>
      <c r="H11" s="12"/>
      <c r="I11" s="4"/>
      <c r="J11" s="13"/>
      <c r="K11" s="11"/>
      <c r="M11" s="377">
        <f t="shared" si="1"/>
        <v>0</v>
      </c>
    </row>
    <row r="12" spans="1:13" s="377" customFormat="1" ht="18" customHeight="1" x14ac:dyDescent="0.15">
      <c r="A12" s="370">
        <f t="shared" si="0"/>
        <v>0</v>
      </c>
      <c r="B12" s="384"/>
      <c r="C12" s="385">
        <v>4</v>
      </c>
      <c r="D12" s="11"/>
      <c r="E12" s="4"/>
      <c r="F12" s="11"/>
      <c r="G12" s="4"/>
      <c r="H12" s="12"/>
      <c r="I12" s="4"/>
      <c r="J12" s="13"/>
      <c r="K12" s="11"/>
      <c r="M12" s="377">
        <f t="shared" si="1"/>
        <v>0</v>
      </c>
    </row>
    <row r="13" spans="1:13" s="377" customFormat="1" ht="18" customHeight="1" x14ac:dyDescent="0.15">
      <c r="A13" s="370">
        <f t="shared" si="0"/>
        <v>0</v>
      </c>
      <c r="B13" s="384"/>
      <c r="C13" s="385">
        <v>5</v>
      </c>
      <c r="D13" s="11"/>
      <c r="E13" s="4"/>
      <c r="F13" s="11"/>
      <c r="G13" s="4"/>
      <c r="H13" s="12"/>
      <c r="I13" s="4"/>
      <c r="J13" s="13"/>
      <c r="K13" s="11"/>
      <c r="M13" s="377">
        <f t="shared" si="1"/>
        <v>0</v>
      </c>
    </row>
    <row r="14" spans="1:13" s="377" customFormat="1" ht="18" customHeight="1" x14ac:dyDescent="0.15">
      <c r="A14" s="370">
        <f t="shared" si="0"/>
        <v>0</v>
      </c>
      <c r="B14" s="384"/>
      <c r="C14" s="385">
        <v>6</v>
      </c>
      <c r="D14" s="11"/>
      <c r="E14" s="4"/>
      <c r="F14" s="11"/>
      <c r="G14" s="4"/>
      <c r="H14" s="12"/>
      <c r="I14" s="4"/>
      <c r="J14" s="13"/>
      <c r="K14" s="11"/>
      <c r="M14" s="377">
        <f t="shared" si="1"/>
        <v>0</v>
      </c>
    </row>
    <row r="15" spans="1:13" s="377" customFormat="1" ht="18" customHeight="1" x14ac:dyDescent="0.15">
      <c r="A15" s="370">
        <f t="shared" si="0"/>
        <v>0</v>
      </c>
      <c r="B15" s="384"/>
      <c r="C15" s="385">
        <v>7</v>
      </c>
      <c r="D15" s="11"/>
      <c r="E15" s="4"/>
      <c r="F15" s="11"/>
      <c r="G15" s="4"/>
      <c r="H15" s="12"/>
      <c r="I15" s="4"/>
      <c r="J15" s="13"/>
      <c r="K15" s="11"/>
      <c r="M15" s="377">
        <f t="shared" si="1"/>
        <v>0</v>
      </c>
    </row>
    <row r="16" spans="1:13" s="377" customFormat="1" ht="18" customHeight="1" x14ac:dyDescent="0.15">
      <c r="A16" s="370">
        <f t="shared" si="0"/>
        <v>0</v>
      </c>
      <c r="B16" s="384"/>
      <c r="C16" s="385">
        <v>8</v>
      </c>
      <c r="D16" s="11"/>
      <c r="E16" s="4"/>
      <c r="F16" s="11"/>
      <c r="G16" s="4"/>
      <c r="H16" s="12"/>
      <c r="I16" s="4"/>
      <c r="J16" s="13"/>
      <c r="K16" s="11"/>
      <c r="M16" s="377">
        <f t="shared" si="1"/>
        <v>0</v>
      </c>
    </row>
    <row r="17" spans="1:13" s="377" customFormat="1" ht="18" customHeight="1" x14ac:dyDescent="0.15">
      <c r="A17" s="370">
        <f t="shared" si="0"/>
        <v>0</v>
      </c>
      <c r="B17" s="384"/>
      <c r="C17" s="385">
        <v>9</v>
      </c>
      <c r="D17" s="11"/>
      <c r="E17" s="4"/>
      <c r="F17" s="11"/>
      <c r="G17" s="4"/>
      <c r="H17" s="12"/>
      <c r="I17" s="4"/>
      <c r="J17" s="13"/>
      <c r="K17" s="11"/>
      <c r="M17" s="377">
        <f t="shared" si="1"/>
        <v>0</v>
      </c>
    </row>
    <row r="18" spans="1:13" s="377" customFormat="1" ht="18" customHeight="1" x14ac:dyDescent="0.15">
      <c r="A18" s="370">
        <f t="shared" si="0"/>
        <v>0</v>
      </c>
      <c r="B18" s="384"/>
      <c r="C18" s="385">
        <v>10</v>
      </c>
      <c r="D18" s="11"/>
      <c r="E18" s="4"/>
      <c r="F18" s="11"/>
      <c r="G18" s="4"/>
      <c r="H18" s="12"/>
      <c r="I18" s="4"/>
      <c r="J18" s="13"/>
      <c r="K18" s="11"/>
      <c r="M18" s="377">
        <f t="shared" si="1"/>
        <v>0</v>
      </c>
    </row>
    <row r="19" spans="1:13" s="377" customFormat="1" ht="18" customHeight="1" x14ac:dyDescent="0.15">
      <c r="A19" s="370">
        <f t="shared" si="0"/>
        <v>0</v>
      </c>
      <c r="B19" s="384"/>
      <c r="C19" s="385">
        <v>11</v>
      </c>
      <c r="D19" s="11"/>
      <c r="E19" s="4"/>
      <c r="F19" s="11"/>
      <c r="G19" s="4"/>
      <c r="H19" s="12"/>
      <c r="I19" s="4"/>
      <c r="J19" s="13"/>
      <c r="K19" s="11"/>
      <c r="M19" s="377">
        <f t="shared" si="1"/>
        <v>0</v>
      </c>
    </row>
    <row r="20" spans="1:13" s="377" customFormat="1" ht="18" customHeight="1" x14ac:dyDescent="0.15">
      <c r="A20" s="370">
        <f t="shared" si="0"/>
        <v>0</v>
      </c>
      <c r="B20" s="384"/>
      <c r="C20" s="385">
        <v>12</v>
      </c>
      <c r="D20" s="11"/>
      <c r="E20" s="4"/>
      <c r="F20" s="11"/>
      <c r="G20" s="4"/>
      <c r="H20" s="12"/>
      <c r="I20" s="4"/>
      <c r="J20" s="13"/>
      <c r="K20" s="11"/>
      <c r="M20" s="377">
        <f t="shared" si="1"/>
        <v>0</v>
      </c>
    </row>
    <row r="21" spans="1:13" s="377" customFormat="1" ht="18" customHeight="1" x14ac:dyDescent="0.15">
      <c r="A21" s="370">
        <f t="shared" si="0"/>
        <v>0</v>
      </c>
      <c r="B21" s="384"/>
      <c r="C21" s="385">
        <v>13</v>
      </c>
      <c r="D21" s="11"/>
      <c r="E21" s="4"/>
      <c r="F21" s="11"/>
      <c r="G21" s="4"/>
      <c r="H21" s="12"/>
      <c r="I21" s="4"/>
      <c r="J21" s="13"/>
      <c r="K21" s="11"/>
      <c r="M21" s="377">
        <f t="shared" si="1"/>
        <v>0</v>
      </c>
    </row>
    <row r="22" spans="1:13" s="377" customFormat="1" ht="18" customHeight="1" x14ac:dyDescent="0.15">
      <c r="A22" s="370">
        <f t="shared" si="0"/>
        <v>0</v>
      </c>
      <c r="B22" s="384"/>
      <c r="C22" s="385">
        <v>14</v>
      </c>
      <c r="D22" s="11"/>
      <c r="E22" s="4"/>
      <c r="F22" s="11"/>
      <c r="G22" s="4"/>
      <c r="H22" s="12"/>
      <c r="I22" s="4"/>
      <c r="J22" s="13"/>
      <c r="K22" s="11"/>
      <c r="M22" s="377">
        <f t="shared" si="1"/>
        <v>0</v>
      </c>
    </row>
    <row r="23" spans="1:13" s="377" customFormat="1" ht="18" customHeight="1" x14ac:dyDescent="0.15">
      <c r="A23" s="370">
        <f t="shared" si="0"/>
        <v>0</v>
      </c>
      <c r="B23" s="384"/>
      <c r="C23" s="385">
        <v>15</v>
      </c>
      <c r="D23" s="11"/>
      <c r="E23" s="4"/>
      <c r="F23" s="11"/>
      <c r="G23" s="4"/>
      <c r="H23" s="12"/>
      <c r="I23" s="4"/>
      <c r="J23" s="13"/>
      <c r="K23" s="11"/>
      <c r="M23" s="377">
        <f t="shared" si="1"/>
        <v>0</v>
      </c>
    </row>
    <row r="24" spans="1:13" s="377" customFormat="1" ht="18" customHeight="1" x14ac:dyDescent="0.15">
      <c r="A24" s="370">
        <f t="shared" si="0"/>
        <v>0</v>
      </c>
      <c r="B24" s="384"/>
      <c r="C24" s="385">
        <v>16</v>
      </c>
      <c r="D24" s="11"/>
      <c r="E24" s="4"/>
      <c r="F24" s="11"/>
      <c r="G24" s="4"/>
      <c r="H24" s="12"/>
      <c r="I24" s="4"/>
      <c r="J24" s="13"/>
      <c r="K24" s="11"/>
      <c r="M24" s="377">
        <f t="shared" si="1"/>
        <v>0</v>
      </c>
    </row>
    <row r="25" spans="1:13" s="377" customFormat="1" ht="18" customHeight="1" x14ac:dyDescent="0.15">
      <c r="A25" s="370">
        <f t="shared" si="0"/>
        <v>0</v>
      </c>
      <c r="B25" s="384"/>
      <c r="C25" s="385">
        <v>17</v>
      </c>
      <c r="D25" s="11"/>
      <c r="E25" s="4"/>
      <c r="F25" s="11"/>
      <c r="G25" s="4"/>
      <c r="H25" s="12"/>
      <c r="I25" s="4"/>
      <c r="J25" s="13"/>
      <c r="K25" s="11"/>
      <c r="M25" s="377">
        <f t="shared" si="1"/>
        <v>0</v>
      </c>
    </row>
    <row r="26" spans="1:13" s="377" customFormat="1" ht="18" customHeight="1" x14ac:dyDescent="0.15">
      <c r="A26" s="370">
        <f t="shared" si="0"/>
        <v>0</v>
      </c>
      <c r="B26" s="384"/>
      <c r="C26" s="385">
        <v>18</v>
      </c>
      <c r="D26" s="11"/>
      <c r="E26" s="4"/>
      <c r="F26" s="11"/>
      <c r="G26" s="4"/>
      <c r="H26" s="12"/>
      <c r="I26" s="4"/>
      <c r="J26" s="13"/>
      <c r="K26" s="11"/>
      <c r="M26" s="377">
        <f t="shared" si="1"/>
        <v>0</v>
      </c>
    </row>
    <row r="27" spans="1:13" s="377" customFormat="1" ht="18" customHeight="1" x14ac:dyDescent="0.15">
      <c r="A27" s="370">
        <f t="shared" si="0"/>
        <v>0</v>
      </c>
      <c r="B27" s="384"/>
      <c r="C27" s="385">
        <v>19</v>
      </c>
      <c r="D27" s="11"/>
      <c r="E27" s="4"/>
      <c r="F27" s="11"/>
      <c r="G27" s="4"/>
      <c r="H27" s="12"/>
      <c r="I27" s="4"/>
      <c r="J27" s="13"/>
      <c r="K27" s="11"/>
      <c r="M27" s="377">
        <f t="shared" si="1"/>
        <v>0</v>
      </c>
    </row>
    <row r="28" spans="1:13" s="377" customFormat="1" ht="18" customHeight="1" x14ac:dyDescent="0.15">
      <c r="A28" s="370">
        <f t="shared" si="0"/>
        <v>0</v>
      </c>
      <c r="B28" s="384"/>
      <c r="C28" s="385">
        <v>20</v>
      </c>
      <c r="D28" s="11"/>
      <c r="E28" s="4"/>
      <c r="F28" s="11"/>
      <c r="G28" s="4"/>
      <c r="H28" s="12"/>
      <c r="I28" s="4"/>
      <c r="J28" s="13"/>
      <c r="K28" s="11"/>
      <c r="M28" s="377">
        <f t="shared" si="1"/>
        <v>0</v>
      </c>
    </row>
    <row r="29" spans="1:13" s="377" customFormat="1" ht="18" customHeight="1" x14ac:dyDescent="0.15">
      <c r="A29" s="370">
        <f t="shared" si="0"/>
        <v>0</v>
      </c>
      <c r="B29" s="384"/>
      <c r="C29" s="385">
        <v>21</v>
      </c>
      <c r="D29" s="11"/>
      <c r="E29" s="4"/>
      <c r="F29" s="11"/>
      <c r="G29" s="4"/>
      <c r="H29" s="12"/>
      <c r="I29" s="4"/>
      <c r="J29" s="13"/>
      <c r="K29" s="11"/>
      <c r="M29" s="377">
        <f t="shared" si="1"/>
        <v>0</v>
      </c>
    </row>
    <row r="30" spans="1:13" s="377" customFormat="1" ht="18" customHeight="1" x14ac:dyDescent="0.15">
      <c r="A30" s="370">
        <f t="shared" si="0"/>
        <v>0</v>
      </c>
      <c r="B30" s="384"/>
      <c r="C30" s="385">
        <v>22</v>
      </c>
      <c r="D30" s="11"/>
      <c r="E30" s="4"/>
      <c r="F30" s="11"/>
      <c r="G30" s="4"/>
      <c r="H30" s="12"/>
      <c r="I30" s="4"/>
      <c r="J30" s="13"/>
      <c r="K30" s="11"/>
      <c r="M30" s="377">
        <f t="shared" si="1"/>
        <v>0</v>
      </c>
    </row>
    <row r="31" spans="1:13" s="377" customFormat="1" ht="18" customHeight="1" x14ac:dyDescent="0.15">
      <c r="A31" s="370">
        <f t="shared" si="0"/>
        <v>0</v>
      </c>
      <c r="B31" s="384"/>
      <c r="C31" s="385">
        <v>23</v>
      </c>
      <c r="D31" s="11"/>
      <c r="E31" s="4"/>
      <c r="F31" s="11"/>
      <c r="G31" s="4"/>
      <c r="H31" s="12"/>
      <c r="I31" s="4"/>
      <c r="J31" s="13"/>
      <c r="K31" s="11"/>
      <c r="M31" s="377">
        <f t="shared" si="1"/>
        <v>0</v>
      </c>
    </row>
    <row r="32" spans="1:13" s="377" customFormat="1" ht="18" customHeight="1" x14ac:dyDescent="0.15">
      <c r="A32" s="370">
        <f t="shared" si="0"/>
        <v>0</v>
      </c>
      <c r="B32" s="384"/>
      <c r="C32" s="385">
        <v>24</v>
      </c>
      <c r="D32" s="11"/>
      <c r="E32" s="4"/>
      <c r="F32" s="11"/>
      <c r="G32" s="4"/>
      <c r="H32" s="12"/>
      <c r="I32" s="4"/>
      <c r="J32" s="13"/>
      <c r="K32" s="11"/>
      <c r="M32" s="377">
        <f t="shared" si="1"/>
        <v>0</v>
      </c>
    </row>
    <row r="33" spans="1:13" s="377" customFormat="1" ht="18" customHeight="1" x14ac:dyDescent="0.15">
      <c r="A33" s="370">
        <f t="shared" si="0"/>
        <v>0</v>
      </c>
      <c r="B33" s="384"/>
      <c r="C33" s="385">
        <v>25</v>
      </c>
      <c r="D33" s="11"/>
      <c r="E33" s="4"/>
      <c r="F33" s="11"/>
      <c r="G33" s="4"/>
      <c r="H33" s="12"/>
      <c r="I33" s="4"/>
      <c r="J33" s="13"/>
      <c r="K33" s="11"/>
      <c r="M33" s="377">
        <f t="shared" si="1"/>
        <v>0</v>
      </c>
    </row>
    <row r="34" spans="1:13" s="377" customFormat="1" ht="18" customHeight="1" x14ac:dyDescent="0.15">
      <c r="A34" s="370">
        <f t="shared" si="0"/>
        <v>0</v>
      </c>
      <c r="B34" s="384"/>
      <c r="C34" s="385">
        <v>26</v>
      </c>
      <c r="D34" s="11"/>
      <c r="E34" s="4"/>
      <c r="F34" s="11"/>
      <c r="G34" s="4"/>
      <c r="H34" s="12"/>
      <c r="I34" s="4"/>
      <c r="J34" s="13"/>
      <c r="K34" s="11"/>
      <c r="M34" s="377">
        <f t="shared" si="1"/>
        <v>0</v>
      </c>
    </row>
    <row r="35" spans="1:13" s="377" customFormat="1" ht="18" customHeight="1" x14ac:dyDescent="0.15">
      <c r="A35" s="370">
        <f t="shared" si="0"/>
        <v>0</v>
      </c>
      <c r="B35" s="384"/>
      <c r="C35" s="385">
        <v>27</v>
      </c>
      <c r="D35" s="11"/>
      <c r="E35" s="4"/>
      <c r="F35" s="11"/>
      <c r="G35" s="4"/>
      <c r="H35" s="12"/>
      <c r="I35" s="4"/>
      <c r="J35" s="13"/>
      <c r="K35" s="11"/>
      <c r="M35" s="377">
        <f t="shared" si="1"/>
        <v>0</v>
      </c>
    </row>
    <row r="36" spans="1:13" s="377" customFormat="1" ht="18" customHeight="1" x14ac:dyDescent="0.15">
      <c r="A36" s="370">
        <f t="shared" si="0"/>
        <v>0</v>
      </c>
      <c r="B36" s="384"/>
      <c r="C36" s="385">
        <v>28</v>
      </c>
      <c r="D36" s="11"/>
      <c r="E36" s="4"/>
      <c r="F36" s="11"/>
      <c r="G36" s="4"/>
      <c r="H36" s="12"/>
      <c r="I36" s="4"/>
      <c r="J36" s="13"/>
      <c r="K36" s="11"/>
      <c r="M36" s="377">
        <f t="shared" si="1"/>
        <v>0</v>
      </c>
    </row>
    <row r="37" spans="1:13" s="377" customFormat="1" ht="18" customHeight="1" x14ac:dyDescent="0.15">
      <c r="A37" s="370">
        <f t="shared" si="0"/>
        <v>0</v>
      </c>
      <c r="B37" s="384"/>
      <c r="C37" s="385">
        <v>29</v>
      </c>
      <c r="D37" s="11"/>
      <c r="E37" s="4"/>
      <c r="F37" s="11"/>
      <c r="G37" s="4"/>
      <c r="H37" s="12"/>
      <c r="I37" s="4"/>
      <c r="J37" s="13"/>
      <c r="K37" s="11"/>
      <c r="M37" s="377">
        <f t="shared" si="1"/>
        <v>0</v>
      </c>
    </row>
    <row r="38" spans="1:13" s="377" customFormat="1" ht="18" customHeight="1" x14ac:dyDescent="0.15">
      <c r="A38" s="370">
        <f t="shared" si="0"/>
        <v>0</v>
      </c>
      <c r="B38" s="384"/>
      <c r="C38" s="385">
        <v>30</v>
      </c>
      <c r="D38" s="11"/>
      <c r="E38" s="4"/>
      <c r="F38" s="11"/>
      <c r="G38" s="4"/>
      <c r="H38" s="12"/>
      <c r="I38" s="4"/>
      <c r="J38" s="13"/>
      <c r="K38" s="11"/>
      <c r="M38" s="377">
        <f t="shared" si="1"/>
        <v>0</v>
      </c>
    </row>
    <row r="39" spans="1:13" s="377" customFormat="1" ht="18" customHeight="1" x14ac:dyDescent="0.15">
      <c r="A39" s="370">
        <f t="shared" si="0"/>
        <v>0</v>
      </c>
      <c r="B39" s="384"/>
      <c r="C39" s="385">
        <v>31</v>
      </c>
      <c r="D39" s="11"/>
      <c r="E39" s="4"/>
      <c r="F39" s="11"/>
      <c r="G39" s="4"/>
      <c r="H39" s="12"/>
      <c r="I39" s="4"/>
      <c r="J39" s="13"/>
      <c r="K39" s="11"/>
      <c r="M39" s="377">
        <f t="shared" si="1"/>
        <v>0</v>
      </c>
    </row>
    <row r="40" spans="1:13" s="377" customFormat="1" ht="18" customHeight="1" x14ac:dyDescent="0.15">
      <c r="A40" s="370">
        <f t="shared" si="0"/>
        <v>0</v>
      </c>
      <c r="B40" s="384"/>
      <c r="C40" s="385">
        <v>32</v>
      </c>
      <c r="D40" s="11"/>
      <c r="E40" s="4"/>
      <c r="F40" s="11"/>
      <c r="G40" s="4"/>
      <c r="H40" s="12"/>
      <c r="I40" s="4"/>
      <c r="J40" s="13"/>
      <c r="K40" s="11"/>
      <c r="M40" s="377">
        <f t="shared" si="1"/>
        <v>0</v>
      </c>
    </row>
    <row r="41" spans="1:13" s="377" customFormat="1" ht="18" customHeight="1" x14ac:dyDescent="0.15">
      <c r="A41" s="370">
        <f t="shared" ref="A41:A58" si="2">IFERROR(IF(AND(OR($C41=1,AND($C41&gt;1,$M41&gt;0)), OR(TRIM($D41)="",TRIM($E41)="",TRIM($F41)="",TRIM($G41)="",TRIM($H41)="")),1001,0),3)</f>
        <v>0</v>
      </c>
      <c r="B41" s="384"/>
      <c r="C41" s="385">
        <v>33</v>
      </c>
      <c r="D41" s="11"/>
      <c r="E41" s="4"/>
      <c r="F41" s="11"/>
      <c r="G41" s="4"/>
      <c r="H41" s="12"/>
      <c r="I41" s="4"/>
      <c r="J41" s="13"/>
      <c r="K41" s="11"/>
      <c r="M41" s="377">
        <f t="shared" si="1"/>
        <v>0</v>
      </c>
    </row>
    <row r="42" spans="1:13" s="377" customFormat="1" ht="18" customHeight="1" x14ac:dyDescent="0.15">
      <c r="A42" s="370">
        <f t="shared" si="2"/>
        <v>0</v>
      </c>
      <c r="B42" s="384"/>
      <c r="C42" s="385">
        <v>34</v>
      </c>
      <c r="D42" s="11"/>
      <c r="E42" s="4"/>
      <c r="F42" s="11"/>
      <c r="G42" s="4"/>
      <c r="H42" s="12"/>
      <c r="I42" s="4"/>
      <c r="J42" s="13"/>
      <c r="K42" s="11"/>
      <c r="M42" s="377">
        <f t="shared" si="1"/>
        <v>0</v>
      </c>
    </row>
    <row r="43" spans="1:13" s="377" customFormat="1" ht="18" customHeight="1" x14ac:dyDescent="0.15">
      <c r="A43" s="370">
        <f t="shared" si="2"/>
        <v>0</v>
      </c>
      <c r="B43" s="384"/>
      <c r="C43" s="385">
        <v>35</v>
      </c>
      <c r="D43" s="11"/>
      <c r="E43" s="4"/>
      <c r="F43" s="11"/>
      <c r="G43" s="4"/>
      <c r="H43" s="12"/>
      <c r="I43" s="4"/>
      <c r="J43" s="13"/>
      <c r="K43" s="11"/>
      <c r="M43" s="377">
        <f t="shared" si="1"/>
        <v>0</v>
      </c>
    </row>
    <row r="44" spans="1:13" s="377" customFormat="1" ht="18" customHeight="1" x14ac:dyDescent="0.15">
      <c r="A44" s="370">
        <f t="shared" si="2"/>
        <v>0</v>
      </c>
      <c r="B44" s="384"/>
      <c r="C44" s="385">
        <v>36</v>
      </c>
      <c r="D44" s="11"/>
      <c r="E44" s="4"/>
      <c r="F44" s="11"/>
      <c r="G44" s="4"/>
      <c r="H44" s="12"/>
      <c r="I44" s="4"/>
      <c r="J44" s="13"/>
      <c r="K44" s="11"/>
      <c r="M44" s="377">
        <f t="shared" si="1"/>
        <v>0</v>
      </c>
    </row>
    <row r="45" spans="1:13" s="377" customFormat="1" ht="18" customHeight="1" x14ac:dyDescent="0.15">
      <c r="A45" s="370">
        <f t="shared" si="2"/>
        <v>0</v>
      </c>
      <c r="B45" s="384"/>
      <c r="C45" s="385">
        <v>37</v>
      </c>
      <c r="D45" s="11"/>
      <c r="E45" s="4"/>
      <c r="F45" s="11"/>
      <c r="G45" s="4"/>
      <c r="H45" s="12"/>
      <c r="I45" s="4"/>
      <c r="J45" s="13"/>
      <c r="K45" s="11"/>
      <c r="M45" s="377">
        <f t="shared" si="1"/>
        <v>0</v>
      </c>
    </row>
    <row r="46" spans="1:13" s="377" customFormat="1" ht="18" customHeight="1" x14ac:dyDescent="0.15">
      <c r="A46" s="370">
        <f t="shared" si="2"/>
        <v>0</v>
      </c>
      <c r="B46" s="384"/>
      <c r="C46" s="385">
        <v>38</v>
      </c>
      <c r="D46" s="11"/>
      <c r="E46" s="4"/>
      <c r="F46" s="11"/>
      <c r="G46" s="4"/>
      <c r="H46" s="12"/>
      <c r="I46" s="4"/>
      <c r="J46" s="13"/>
      <c r="K46" s="11"/>
      <c r="M46" s="377">
        <f t="shared" si="1"/>
        <v>0</v>
      </c>
    </row>
    <row r="47" spans="1:13" s="377" customFormat="1" ht="18" customHeight="1" x14ac:dyDescent="0.15">
      <c r="A47" s="370">
        <f t="shared" si="2"/>
        <v>0</v>
      </c>
      <c r="B47" s="384"/>
      <c r="C47" s="385">
        <v>39</v>
      </c>
      <c r="D47" s="11"/>
      <c r="E47" s="4"/>
      <c r="F47" s="11"/>
      <c r="G47" s="4"/>
      <c r="H47" s="12"/>
      <c r="I47" s="4"/>
      <c r="J47" s="13"/>
      <c r="K47" s="11"/>
      <c r="M47" s="377">
        <f t="shared" si="1"/>
        <v>0</v>
      </c>
    </row>
    <row r="48" spans="1:13" s="377" customFormat="1" ht="18" customHeight="1" x14ac:dyDescent="0.15">
      <c r="A48" s="370">
        <f t="shared" si="2"/>
        <v>0</v>
      </c>
      <c r="B48" s="384"/>
      <c r="C48" s="385">
        <v>40</v>
      </c>
      <c r="D48" s="11"/>
      <c r="E48" s="4"/>
      <c r="F48" s="11"/>
      <c r="G48" s="4"/>
      <c r="H48" s="12"/>
      <c r="I48" s="4"/>
      <c r="J48" s="13"/>
      <c r="K48" s="11"/>
      <c r="M48" s="377">
        <f t="shared" si="1"/>
        <v>0</v>
      </c>
    </row>
    <row r="49" spans="1:13" s="377" customFormat="1" ht="18" customHeight="1" x14ac:dyDescent="0.15">
      <c r="A49" s="370">
        <f t="shared" si="2"/>
        <v>0</v>
      </c>
      <c r="B49" s="384"/>
      <c r="C49" s="385">
        <v>41</v>
      </c>
      <c r="D49" s="11"/>
      <c r="E49" s="4"/>
      <c r="F49" s="11"/>
      <c r="G49" s="4"/>
      <c r="H49" s="12"/>
      <c r="I49" s="4"/>
      <c r="J49" s="13"/>
      <c r="K49" s="11"/>
      <c r="M49" s="377">
        <f t="shared" si="1"/>
        <v>0</v>
      </c>
    </row>
    <row r="50" spans="1:13" s="377" customFormat="1" ht="18" customHeight="1" x14ac:dyDescent="0.15">
      <c r="A50" s="370">
        <f t="shared" si="2"/>
        <v>0</v>
      </c>
      <c r="B50" s="384"/>
      <c r="C50" s="385">
        <v>42</v>
      </c>
      <c r="D50" s="11"/>
      <c r="E50" s="4"/>
      <c r="F50" s="11"/>
      <c r="G50" s="4"/>
      <c r="H50" s="12"/>
      <c r="I50" s="4"/>
      <c r="J50" s="13"/>
      <c r="K50" s="11"/>
      <c r="M50" s="377">
        <f t="shared" si="1"/>
        <v>0</v>
      </c>
    </row>
    <row r="51" spans="1:13" s="377" customFormat="1" ht="18" customHeight="1" x14ac:dyDescent="0.15">
      <c r="A51" s="370">
        <f t="shared" si="2"/>
        <v>0</v>
      </c>
      <c r="B51" s="384"/>
      <c r="C51" s="385">
        <v>43</v>
      </c>
      <c r="D51" s="11"/>
      <c r="E51" s="4"/>
      <c r="F51" s="11"/>
      <c r="G51" s="4"/>
      <c r="H51" s="12"/>
      <c r="I51" s="4"/>
      <c r="J51" s="13"/>
      <c r="K51" s="11"/>
      <c r="M51" s="377">
        <f t="shared" si="1"/>
        <v>0</v>
      </c>
    </row>
    <row r="52" spans="1:13" s="377" customFormat="1" ht="18" customHeight="1" x14ac:dyDescent="0.15">
      <c r="A52" s="370">
        <f t="shared" si="2"/>
        <v>0</v>
      </c>
      <c r="B52" s="384"/>
      <c r="C52" s="385">
        <v>44</v>
      </c>
      <c r="D52" s="11"/>
      <c r="E52" s="4"/>
      <c r="F52" s="11"/>
      <c r="G52" s="4"/>
      <c r="H52" s="12"/>
      <c r="I52" s="4"/>
      <c r="J52" s="13"/>
      <c r="K52" s="11"/>
      <c r="M52" s="377">
        <f t="shared" si="1"/>
        <v>0</v>
      </c>
    </row>
    <row r="53" spans="1:13" s="377" customFormat="1" ht="18" customHeight="1" x14ac:dyDescent="0.15">
      <c r="A53" s="370">
        <f t="shared" si="2"/>
        <v>0</v>
      </c>
      <c r="B53" s="384"/>
      <c r="C53" s="385">
        <v>45</v>
      </c>
      <c r="D53" s="11"/>
      <c r="E53" s="4"/>
      <c r="F53" s="11"/>
      <c r="G53" s="4"/>
      <c r="H53" s="12"/>
      <c r="I53" s="4"/>
      <c r="J53" s="13"/>
      <c r="K53" s="11"/>
      <c r="M53" s="377">
        <f t="shared" si="1"/>
        <v>0</v>
      </c>
    </row>
    <row r="54" spans="1:13" s="377" customFormat="1" ht="18" customHeight="1" x14ac:dyDescent="0.15">
      <c r="A54" s="370">
        <f t="shared" si="2"/>
        <v>0</v>
      </c>
      <c r="B54" s="384"/>
      <c r="C54" s="385">
        <v>46</v>
      </c>
      <c r="D54" s="11"/>
      <c r="E54" s="4"/>
      <c r="F54" s="11"/>
      <c r="G54" s="4"/>
      <c r="H54" s="12"/>
      <c r="I54" s="4"/>
      <c r="J54" s="13"/>
      <c r="K54" s="11"/>
      <c r="M54" s="377">
        <f t="shared" si="1"/>
        <v>0</v>
      </c>
    </row>
    <row r="55" spans="1:13" s="377" customFormat="1" ht="18" customHeight="1" x14ac:dyDescent="0.15">
      <c r="A55" s="370">
        <f t="shared" si="2"/>
        <v>0</v>
      </c>
      <c r="B55" s="384"/>
      <c r="C55" s="385">
        <v>47</v>
      </c>
      <c r="D55" s="11"/>
      <c r="E55" s="4"/>
      <c r="F55" s="11"/>
      <c r="G55" s="4"/>
      <c r="H55" s="12"/>
      <c r="I55" s="4"/>
      <c r="J55" s="13"/>
      <c r="K55" s="11"/>
      <c r="M55" s="377">
        <f t="shared" si="1"/>
        <v>0</v>
      </c>
    </row>
    <row r="56" spans="1:13" s="377" customFormat="1" ht="18" customHeight="1" x14ac:dyDescent="0.15">
      <c r="A56" s="370">
        <f t="shared" si="2"/>
        <v>0</v>
      </c>
      <c r="B56" s="384"/>
      <c r="C56" s="385">
        <v>48</v>
      </c>
      <c r="D56" s="11"/>
      <c r="E56" s="4"/>
      <c r="F56" s="11"/>
      <c r="G56" s="4"/>
      <c r="H56" s="12"/>
      <c r="I56" s="4"/>
      <c r="J56" s="13"/>
      <c r="K56" s="11"/>
      <c r="M56" s="377">
        <f t="shared" si="1"/>
        <v>0</v>
      </c>
    </row>
    <row r="57" spans="1:13" s="377" customFormat="1" ht="18" customHeight="1" x14ac:dyDescent="0.15">
      <c r="A57" s="370">
        <f t="shared" si="2"/>
        <v>0</v>
      </c>
      <c r="B57" s="384"/>
      <c r="C57" s="385">
        <v>49</v>
      </c>
      <c r="D57" s="11"/>
      <c r="E57" s="4"/>
      <c r="F57" s="11"/>
      <c r="G57" s="4"/>
      <c r="H57" s="12"/>
      <c r="I57" s="4"/>
      <c r="J57" s="13"/>
      <c r="K57" s="11"/>
      <c r="M57" s="377">
        <f t="shared" si="1"/>
        <v>0</v>
      </c>
    </row>
    <row r="58" spans="1:13" s="377" customFormat="1" ht="18" customHeight="1" x14ac:dyDescent="0.15">
      <c r="A58" s="370">
        <f t="shared" si="2"/>
        <v>0</v>
      </c>
      <c r="B58" s="384"/>
      <c r="C58" s="386">
        <v>50</v>
      </c>
      <c r="D58" s="14"/>
      <c r="E58" s="5"/>
      <c r="F58" s="14"/>
      <c r="G58" s="5"/>
      <c r="H58" s="15"/>
      <c r="I58" s="5"/>
      <c r="J58" s="16"/>
      <c r="K58" s="14"/>
      <c r="M58" s="377">
        <f t="shared" si="1"/>
        <v>0</v>
      </c>
    </row>
  </sheetData>
  <sheetProtection algorithmName="SHA-512" hashValue="t+16AdGKZPnUcyatpi3tp/V7f6cbAymyIJhwH/TFQo/qoRys4WCYFbqWgNr/r8SeNCuMILWJ6q2DMUJ3hNk3sg==" saltValue="yjmLD37GUptPDFYYTDyVzw==" spinCount="100000" sheet="1" objects="1" scenarios="1"/>
  <mergeCells count="2">
    <mergeCell ref="C3:K3"/>
    <mergeCell ref="C4:K4"/>
  </mergeCells>
  <phoneticPr fontId="5"/>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8">
    <dataValidation imeMode="hiragana" allowBlank="1" showInputMessage="1" showErrorMessage="1" sqref="D9:D58" xr:uid="{4B40CAF7-63E5-4866-9578-468C49C55CE4}"/>
    <dataValidation imeMode="hiragana" allowBlank="1" showInputMessage="1" showErrorMessage="1" sqref="E9:E58" xr:uid="{7C40F929-3259-4301-AE55-4ABED7B51569}"/>
    <dataValidation imeMode="fullKatakana" allowBlank="1" showInputMessage="1" showErrorMessage="1" sqref="F9:F58" xr:uid="{65394B19-2C69-41B3-8A99-9C39A6937012}"/>
    <dataValidation type="list" imeMode="halfAlpha" allowBlank="1" showInputMessage="1" showErrorMessage="1" error="リストから選択してください" sqref="G9:G58" xr:uid="{AF9086C2-8490-4F75-A650-33A579F18D02}">
      <formula1>"男,女,　"</formula1>
    </dataValidation>
    <dataValidation type="date" imeMode="halfAlpha" allowBlank="1" showInputMessage="1" showErrorMessage="1" error="有効な日付を入力してください" sqref="H9:H58" xr:uid="{2BFF7AC1-5549-4025-BEDC-E6375CD15E8E}">
      <formula1>92</formula1>
      <formula2>73415</formula2>
    </dataValidation>
    <dataValidation type="list" imeMode="halfAlpha" allowBlank="1" showInputMessage="1" showErrorMessage="1" error="リストから選択してください" sqref="I9:I58" xr:uid="{35D2E5E0-9839-4B14-8EC3-4DA2027050EE}">
      <formula1>"常勤,非常勤,　"</formula1>
    </dataValidation>
    <dataValidation imeMode="hiragana" allowBlank="1" showInputMessage="1" showErrorMessage="1" sqref="J9:J58" xr:uid="{A17690E9-7CBA-4FB6-B145-86F120D13715}"/>
    <dataValidation imeMode="hiragana" allowBlank="1" showInputMessage="1" showErrorMessage="1" sqref="K9:K58" xr:uid="{6BA88350-9641-4CA5-9744-70E7FE1A47C5}"/>
  </dataValidations>
  <pageMargins left="0.43307086614173229" right="0.35433070866141736" top="0.51181102362204722" bottom="0.31496062992125984" header="0.31496062992125984" footer="0.31496062992125984"/>
  <pageSetup paperSize="9" scale="95" fitToHeight="0" orientation="landscape"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37"/>
  </cols>
  <sheetData>
    <row r="1" spans="1:1" x14ac:dyDescent="0.15">
      <c r="A1" s="13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37" t="str">
        <f>"@神奈川県@和歌山県@鹿児島県@"</f>
        <v>@神奈川県@和歌山県@鹿児島県@</v>
      </c>
    </row>
    <row r="3" spans="1:1" x14ac:dyDescent="0.15">
      <c r="A3" s="137" t="s">
        <v>186</v>
      </c>
    </row>
    <row r="4" spans="1:1" x14ac:dyDescent="0.15">
      <c r="A4" s="137" t="s">
        <v>187</v>
      </c>
    </row>
  </sheetData>
  <sheetProtection algorithmName="SHA-512" hashValue="SXSoVFPSobbnfd2wFxkyOPGb29gwAM6I6WZZ2BkTXlFiIyJVi36nMAdn7IRRSzO6/eC39VqyavCR9TeWu6SE3A==" saltValue="h/jbFUyrNdL+vl9he7shx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入力シート</vt:lpstr>
      <vt:lpstr>役員情報入力シート</vt:lpstr>
      <vt:lpstr>settings</vt:lpstr>
      <vt:lpstr>入力シート!Print_Titles</vt:lpstr>
      <vt:lpstr>役員情報入力シート!Print_Titles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2023-11-07T02:05:12Z</cp:lastPrinted>
  <dcterms:created xsi:type="dcterms:W3CDTF">2018-07-20T07:50:20Z</dcterms:created>
  <dcterms:modified xsi:type="dcterms:W3CDTF">2025-10-08T05:46:21Z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