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fileserver\02財務課\06入札・契約係\01_入札\03_一般競争入札\02_入札通知（執行伺い）\R08\20260717_②総合保健福祉センター屋上外壁改修工事\01_公告\設計書等\"/>
    </mc:Choice>
  </mc:AlternateContent>
  <xr:revisionPtr revIDLastSave="0" documentId="13_ncr:1_{31FE9D3D-B971-4F9A-BA50-EAF8916C622B}" xr6:coauthVersionLast="47" xr6:coauthVersionMax="47" xr10:uidLastSave="{00000000-0000-0000-0000-000000000000}"/>
  <bookViews>
    <workbookView xWindow="-23940" yWindow="3495" windowWidth="21600" windowHeight="11295" xr2:uid="{C1563C26-F854-4B0A-A024-5C76A366BE37}"/>
  </bookViews>
  <sheets>
    <sheet name="入札内訳書" sheetId="1" r:id="rId1"/>
  </sheets>
  <definedNames>
    <definedName name="_xlnm.Print_Area" localSheetId="0">入札内訳書!$A$1:$Q$31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K8" i="1"/>
  <c r="L8" i="1"/>
  <c r="M8" i="1"/>
  <c r="N8" i="1"/>
  <c r="O8" i="1"/>
  <c r="P8" i="1"/>
  <c r="U8" i="1"/>
  <c r="F9" i="1"/>
  <c r="G9" i="1"/>
  <c r="H9" i="1"/>
  <c r="I9" i="1"/>
  <c r="J9" i="1"/>
  <c r="K9" i="1"/>
  <c r="L9" i="1"/>
  <c r="M9" i="1"/>
  <c r="N9" i="1"/>
  <c r="O9" i="1"/>
  <c r="P9" i="1"/>
  <c r="U9" i="1"/>
  <c r="V9" i="1"/>
  <c r="F10" i="1"/>
  <c r="G10" i="1"/>
  <c r="H10" i="1"/>
  <c r="I10" i="1"/>
  <c r="J10" i="1"/>
  <c r="K10" i="1"/>
  <c r="L10" i="1"/>
  <c r="M10" i="1"/>
  <c r="N10" i="1"/>
  <c r="O10" i="1"/>
  <c r="P10" i="1"/>
  <c r="U10" i="1"/>
  <c r="V10" i="1"/>
  <c r="W10" i="1"/>
  <c r="X10" i="1"/>
  <c r="Y10" i="1"/>
  <c r="Z10" i="1"/>
  <c r="AA10" i="1"/>
  <c r="AB10" i="1"/>
  <c r="AC10" i="1"/>
  <c r="AD10" i="1"/>
  <c r="F11" i="1"/>
  <c r="G11" i="1"/>
  <c r="H11" i="1"/>
  <c r="I11" i="1"/>
  <c r="J11" i="1"/>
  <c r="K11" i="1"/>
  <c r="L11" i="1"/>
  <c r="M11" i="1"/>
  <c r="N11" i="1"/>
  <c r="O11" i="1"/>
  <c r="P11" i="1"/>
  <c r="U11" i="1"/>
  <c r="V11" i="1"/>
  <c r="W11" i="1"/>
  <c r="X11" i="1"/>
  <c r="Y11" i="1"/>
  <c r="Z11" i="1"/>
  <c r="AA11" i="1"/>
  <c r="AB11" i="1"/>
  <c r="AC11" i="1"/>
  <c r="AD11" i="1"/>
  <c r="F12" i="1"/>
  <c r="G12" i="1"/>
  <c r="H12" i="1"/>
  <c r="I12" i="1"/>
  <c r="J12" i="1"/>
  <c r="K12" i="1"/>
  <c r="L12" i="1"/>
  <c r="M12" i="1"/>
  <c r="N12" i="1"/>
  <c r="O12" i="1"/>
  <c r="P12" i="1"/>
  <c r="U12" i="1"/>
  <c r="V12" i="1"/>
  <c r="W12" i="1"/>
  <c r="X12" i="1"/>
  <c r="Y12" i="1"/>
  <c r="Z12" i="1"/>
  <c r="AA12" i="1"/>
  <c r="AB12" i="1"/>
  <c r="AC12" i="1"/>
  <c r="AD12" i="1"/>
  <c r="S13" i="1"/>
  <c r="F14" i="1"/>
  <c r="G14" i="1"/>
  <c r="H14" i="1"/>
  <c r="I14" i="1"/>
  <c r="J14" i="1"/>
  <c r="K14" i="1"/>
  <c r="L14" i="1"/>
  <c r="M14" i="1"/>
  <c r="N14" i="1"/>
  <c r="O14" i="1"/>
  <c r="P14" i="1"/>
  <c r="U14" i="1"/>
  <c r="V14" i="1"/>
  <c r="W14" i="1"/>
  <c r="X14" i="1" s="1"/>
  <c r="F15" i="1"/>
  <c r="G15" i="1"/>
  <c r="H15" i="1"/>
  <c r="I15" i="1"/>
  <c r="J15" i="1"/>
  <c r="K15" i="1"/>
  <c r="L15" i="1"/>
  <c r="M15" i="1"/>
  <c r="N15" i="1"/>
  <c r="O15" i="1"/>
  <c r="P15" i="1"/>
  <c r="U15" i="1"/>
  <c r="V15" i="1"/>
  <c r="W15" i="1"/>
  <c r="X15" i="1"/>
  <c r="Y15" i="1"/>
  <c r="Z15" i="1"/>
  <c r="AA15" i="1"/>
  <c r="AB15" i="1"/>
  <c r="AC15" i="1"/>
  <c r="AD15" i="1"/>
  <c r="F16" i="1"/>
  <c r="G16" i="1"/>
  <c r="H16" i="1"/>
  <c r="I16" i="1"/>
  <c r="J16" i="1"/>
  <c r="K16" i="1"/>
  <c r="L16" i="1"/>
  <c r="M16" i="1"/>
  <c r="N16" i="1"/>
  <c r="O16" i="1"/>
  <c r="P16" i="1"/>
  <c r="U16" i="1"/>
  <c r="V16" i="1"/>
  <c r="W16" i="1"/>
  <c r="X16" i="1"/>
  <c r="Y16" i="1"/>
  <c r="Z16" i="1"/>
  <c r="AA16" i="1"/>
  <c r="AB16" i="1"/>
  <c r="AC16" i="1"/>
  <c r="AD16" i="1"/>
  <c r="F17" i="1"/>
  <c r="G17" i="1"/>
  <c r="H17" i="1"/>
  <c r="I17" i="1"/>
  <c r="J17" i="1"/>
  <c r="K17" i="1"/>
  <c r="L17" i="1"/>
  <c r="M17" i="1"/>
  <c r="N17" i="1"/>
  <c r="O17" i="1"/>
  <c r="P17" i="1"/>
  <c r="U17" i="1"/>
  <c r="V17" i="1"/>
  <c r="W17" i="1"/>
  <c r="X17" i="1"/>
  <c r="Y17" i="1"/>
  <c r="Z17" i="1"/>
  <c r="AA17" i="1"/>
  <c r="AB17" i="1"/>
  <c r="AC17" i="1"/>
  <c r="AD17" i="1"/>
  <c r="F18" i="1"/>
  <c r="G18" i="1"/>
  <c r="H18" i="1"/>
  <c r="I18" i="1"/>
  <c r="J18" i="1"/>
  <c r="K18" i="1"/>
  <c r="L18" i="1"/>
  <c r="M18" i="1"/>
  <c r="N18" i="1"/>
  <c r="O18" i="1"/>
  <c r="P18" i="1"/>
  <c r="U18" i="1"/>
  <c r="V18" i="1"/>
  <c r="W18" i="1"/>
  <c r="X18" i="1"/>
  <c r="Y18" i="1"/>
  <c r="Z18" i="1"/>
  <c r="AA18" i="1"/>
  <c r="AB18" i="1"/>
  <c r="AC18" i="1"/>
  <c r="AD18" i="1"/>
  <c r="F19" i="1"/>
  <c r="G19" i="1"/>
  <c r="H19" i="1"/>
  <c r="I19" i="1"/>
  <c r="J19" i="1"/>
  <c r="K19" i="1"/>
  <c r="L19" i="1"/>
  <c r="M19" i="1"/>
  <c r="N19" i="1"/>
  <c r="O19" i="1"/>
  <c r="P19" i="1"/>
  <c r="U19" i="1"/>
  <c r="V19" i="1"/>
  <c r="W19" i="1"/>
  <c r="X19" i="1"/>
  <c r="Y19" i="1"/>
  <c r="Z19" i="1"/>
  <c r="AA19" i="1"/>
  <c r="AB19" i="1"/>
  <c r="AC19" i="1"/>
  <c r="AD19" i="1"/>
  <c r="F21" i="1"/>
  <c r="G21" i="1"/>
  <c r="H21" i="1"/>
  <c r="I21" i="1"/>
  <c r="J21" i="1"/>
  <c r="K21" i="1"/>
  <c r="L21" i="1"/>
  <c r="M21" i="1"/>
  <c r="N21" i="1"/>
  <c r="O21" i="1"/>
  <c r="P21" i="1"/>
  <c r="U21" i="1"/>
  <c r="V21" i="1"/>
  <c r="W21" i="1"/>
  <c r="X21" i="1"/>
  <c r="Y21" i="1"/>
  <c r="Z21" i="1"/>
  <c r="AA21" i="1"/>
  <c r="AB21" i="1"/>
  <c r="AC21" i="1"/>
  <c r="AD21" i="1"/>
  <c r="F22" i="1"/>
  <c r="G22" i="1"/>
  <c r="H22" i="1"/>
  <c r="I22" i="1"/>
  <c r="J22" i="1"/>
  <c r="K22" i="1"/>
  <c r="L22" i="1"/>
  <c r="M22" i="1"/>
  <c r="N22" i="1"/>
  <c r="O22" i="1"/>
  <c r="P22" i="1"/>
  <c r="U22" i="1"/>
  <c r="V22" i="1"/>
  <c r="W22" i="1"/>
  <c r="X22" i="1"/>
  <c r="Y22" i="1"/>
  <c r="Z22" i="1"/>
  <c r="AA22" i="1"/>
  <c r="AB22" i="1"/>
  <c r="AC22" i="1"/>
  <c r="AD22" i="1"/>
  <c r="U24" i="1"/>
  <c r="U26" i="1"/>
  <c r="V26" i="1"/>
  <c r="V8" i="1" l="1"/>
  <c r="W9" i="1"/>
  <c r="Y9" i="1" s="1"/>
  <c r="Z9" i="1" s="1"/>
  <c r="X9" i="1"/>
  <c r="G13" i="1"/>
  <c r="H13" i="1"/>
  <c r="I13" i="1"/>
  <c r="J13" i="1"/>
  <c r="K13" i="1"/>
  <c r="L13" i="1"/>
  <c r="M13" i="1"/>
  <c r="N13" i="1"/>
  <c r="O13" i="1"/>
  <c r="P13" i="1"/>
  <c r="F13" i="1"/>
  <c r="S20" i="1"/>
  <c r="U13" i="1"/>
  <c r="Y13" i="1" s="1"/>
  <c r="V13" i="1"/>
  <c r="W13" i="1"/>
  <c r="X13" i="1"/>
  <c r="Y14" i="1"/>
  <c r="V24" i="1"/>
  <c r="W26" i="1"/>
  <c r="AA9" i="1" l="1"/>
  <c r="AC9" i="1" s="1"/>
  <c r="AB9" i="1"/>
  <c r="U20" i="1"/>
  <c r="P20" i="1"/>
  <c r="O20" i="1"/>
  <c r="N20" i="1"/>
  <c r="M20" i="1"/>
  <c r="L20" i="1"/>
  <c r="K20" i="1"/>
  <c r="J20" i="1"/>
  <c r="I20" i="1"/>
  <c r="H20" i="1"/>
  <c r="G20" i="1"/>
  <c r="F20" i="1"/>
  <c r="S23" i="1"/>
  <c r="W8" i="1"/>
  <c r="Z13" i="1"/>
  <c r="Z14" i="1"/>
  <c r="W24" i="1"/>
  <c r="Y26" i="1"/>
  <c r="X26" i="1"/>
  <c r="P23" i="1" l="1"/>
  <c r="O23" i="1"/>
  <c r="N23" i="1"/>
  <c r="M23" i="1"/>
  <c r="L23" i="1"/>
  <c r="K23" i="1"/>
  <c r="J23" i="1"/>
  <c r="I23" i="1"/>
  <c r="H23" i="1"/>
  <c r="G23" i="1"/>
  <c r="F23" i="1"/>
  <c r="S25" i="1"/>
  <c r="U23" i="1"/>
  <c r="Z26" i="1"/>
  <c r="V20" i="1"/>
  <c r="Y8" i="1"/>
  <c r="X8" i="1"/>
  <c r="AA13" i="1"/>
  <c r="AA14" i="1"/>
  <c r="X24" i="1"/>
  <c r="Y24" i="1"/>
  <c r="AD9" i="1"/>
  <c r="P25" i="1" l="1"/>
  <c r="N25" i="1"/>
  <c r="L25" i="1"/>
  <c r="K25" i="1"/>
  <c r="J25" i="1"/>
  <c r="I25" i="1"/>
  <c r="G25" i="1"/>
  <c r="U25" i="1"/>
  <c r="M25" i="1"/>
  <c r="H25" i="1"/>
  <c r="O25" i="1"/>
  <c r="F25" i="1"/>
  <c r="Z8" i="1"/>
  <c r="W23" i="1"/>
  <c r="V23" i="1"/>
  <c r="AA26" i="1"/>
  <c r="W20" i="1"/>
  <c r="X20" i="1"/>
  <c r="Y20" i="1" s="1"/>
  <c r="AB13" i="1"/>
  <c r="AC13" i="1"/>
  <c r="AD13" i="1"/>
  <c r="AB14" i="1"/>
  <c r="AC14" i="1"/>
  <c r="AD14" i="1"/>
  <c r="Z24" i="1"/>
  <c r="AA8" i="1" l="1"/>
  <c r="AB8" i="1" s="1"/>
  <c r="Z20" i="1"/>
  <c r="AA20" i="1"/>
  <c r="AB20" i="1" s="1"/>
  <c r="V25" i="1"/>
  <c r="W25" i="1"/>
  <c r="X25" i="1"/>
  <c r="X23" i="1"/>
  <c r="AB26" i="1"/>
  <c r="AA24" i="1"/>
  <c r="AB24" i="1"/>
  <c r="AC24" i="1"/>
  <c r="Y23" i="1" l="1"/>
  <c r="AD24" i="1"/>
  <c r="AD8" i="1"/>
  <c r="AC8" i="1"/>
  <c r="AC20" i="1"/>
  <c r="AD20" i="1"/>
  <c r="Y25" i="1"/>
  <c r="AC26" i="1"/>
  <c r="AD26" i="1" s="1"/>
  <c r="Z23" i="1" l="1"/>
  <c r="Z25" i="1"/>
  <c r="AA25" i="1"/>
  <c r="AB25" i="1" l="1"/>
  <c r="AA23" i="1"/>
  <c r="AC25" i="1" l="1"/>
  <c r="AD25" i="1" s="1"/>
  <c r="AB23" i="1"/>
  <c r="AC23" i="1" l="1"/>
  <c r="AD23" i="1" s="1"/>
</calcChain>
</file>

<file path=xl/sharedStrings.xml><?xml version="1.0" encoding="utf-8"?>
<sst xmlns="http://schemas.openxmlformats.org/spreadsheetml/2006/main" count="61" uniqueCount="54">
  <si>
    <t>円</t>
    <rPh sb="0" eb="1">
      <t>エン</t>
    </rPh>
    <phoneticPr fontId="1"/>
  </si>
  <si>
    <t>拾</t>
    <rPh sb="0" eb="1">
      <t>ジュウ</t>
    </rPh>
    <phoneticPr fontId="1"/>
  </si>
  <si>
    <t>百</t>
    <rPh sb="0" eb="1">
      <t>ヒャク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</si>
  <si>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</si>
  <si>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</si>
  <si>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億</t>
    <rPh sb="0" eb="1">
      <t>オク</t>
    </rPh>
    <phoneticPr fontId="1"/>
  </si>
  <si>
    <t>内　　  訳</t>
    <rPh sb="0" eb="1">
      <t>ウチ</t>
    </rPh>
    <rPh sb="5" eb="6">
      <t>ヤク</t>
    </rPh>
    <phoneticPr fontId="1"/>
  </si>
  <si>
    <t>工　  事  　名</t>
    <rPh sb="0" eb="1">
      <t>コウ</t>
    </rPh>
    <rPh sb="4" eb="5">
      <t>コト</t>
    </rPh>
    <rPh sb="8" eb="9">
      <t>ナ</t>
    </rPh>
    <phoneticPr fontId="1"/>
  </si>
  <si>
    <t>金    額（税抜）</t>
    <rPh sb="0" eb="1">
      <t>キン</t>
    </rPh>
    <rPh sb="5" eb="6">
      <t>ガク</t>
    </rPh>
    <rPh sb="7" eb="9">
      <t>ゼイヌキ</t>
    </rPh>
    <phoneticPr fontId="1"/>
  </si>
  <si>
    <t>㊞</t>
    <phoneticPr fontId="1"/>
  </si>
  <si>
    <t>殿</t>
    <rPh sb="0" eb="1">
      <t>トノ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</si>
  <si>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</si>
  <si>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代表者名</t>
    <rPh sb="0" eb="3">
      <t>ダイヒョウシャ</t>
    </rPh>
    <rPh sb="3" eb="4">
      <t>ナ</t>
    </rPh>
    <phoneticPr fontId="1"/>
  </si>
  <si>
    <t>住　　　　所</t>
    <rPh sb="0" eb="1">
      <t>ジュウ</t>
    </rPh>
    <rPh sb="5" eb="6">
      <t>ショ</t>
    </rPh>
    <phoneticPr fontId="1"/>
  </si>
  <si>
    <t>所 管 課 等 名</t>
    <rPh sb="0" eb="1">
      <t>ショ</t>
    </rPh>
    <rPh sb="2" eb="3">
      <t>カン</t>
    </rPh>
    <rPh sb="4" eb="5">
      <t>カ</t>
    </rPh>
    <rPh sb="6" eb="7">
      <t>トウ</t>
    </rPh>
    <rPh sb="8" eb="9">
      <t>ナ</t>
    </rPh>
    <phoneticPr fontId="1"/>
  </si>
  <si>
    <t>（ 代 理 人 ）</t>
    <rPh sb="2" eb="3">
      <t>ダイ</t>
    </rPh>
    <rPh sb="4" eb="5">
      <t>リ</t>
    </rPh>
    <rPh sb="6" eb="7">
      <t>ヒト</t>
    </rPh>
    <phoneticPr fontId="1"/>
  </si>
  <si>
    <t>合　　計（※入札額と同額）</t>
    <rPh sb="0" eb="1">
      <t>ゴウ</t>
    </rPh>
    <rPh sb="3" eb="4">
      <t>ケイ</t>
    </rPh>
    <rPh sb="6" eb="8">
      <t>ニュウサツ</t>
    </rPh>
    <rPh sb="8" eb="9">
      <t>ガク</t>
    </rPh>
    <rPh sb="10" eb="12">
      <t>ドウガク</t>
    </rPh>
    <phoneticPr fontId="1"/>
  </si>
  <si>
    <t>串間市長　</t>
    <rPh sb="0" eb="4">
      <t>クシマシチョウ</t>
    </rPh>
    <phoneticPr fontId="1"/>
  </si>
  <si>
    <t>工　種　名　称</t>
    <rPh sb="0" eb="1">
      <t>コウ</t>
    </rPh>
    <rPh sb="2" eb="3">
      <t>タネ</t>
    </rPh>
    <rPh sb="4" eb="5">
      <t>ナ</t>
    </rPh>
    <rPh sb="6" eb="7">
      <t>ショウ</t>
    </rPh>
    <phoneticPr fontId="1"/>
  </si>
  <si>
    <t>入 札 人</t>
    <rPh sb="0" eb="1">
      <t>イ</t>
    </rPh>
    <rPh sb="2" eb="3">
      <t>サツ</t>
    </rPh>
    <rPh sb="4" eb="5">
      <t>ニン</t>
    </rPh>
    <phoneticPr fontId="1"/>
  </si>
  <si>
    <t>備　　考</t>
    <rPh sb="0" eb="1">
      <t>ソナエ</t>
    </rPh>
    <rPh sb="3" eb="4">
      <t>コウ</t>
    </rPh>
    <phoneticPr fontId="1"/>
  </si>
  <si>
    <t>金額入力欄</t>
    <rPh sb="0" eb="2">
      <t>キンガク</t>
    </rPh>
    <rPh sb="2" eb="4">
      <t>ニュウリョク</t>
    </rPh>
    <rPh sb="4" eb="5">
      <t>ラン</t>
    </rPh>
    <phoneticPr fontId="1"/>
  </si>
  <si>
    <t>武田　浩一</t>
    <rPh sb="0" eb="2">
      <t>タケダ</t>
    </rPh>
    <rPh sb="3" eb="5">
      <t>コウイチ</t>
    </rPh>
    <phoneticPr fontId="1"/>
  </si>
  <si>
    <t>直接工事費</t>
    <rPh sb="0" eb="2">
      <t>チョクセツ</t>
    </rPh>
    <rPh sb="2" eb="5">
      <t>コウジヒ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</si>
  <si>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</si>
  <si>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</si>
  <si>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</si>
  <si>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</si>
  <si>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うち材料費</t>
    <rPh sb="2" eb="5">
      <t>ザイリョウヒ</t>
    </rPh>
    <phoneticPr fontId="1"/>
  </si>
  <si>
    <t>うち労務費</t>
    <rPh sb="2" eb="5">
      <t>ロウムヒ</t>
    </rPh>
    <phoneticPr fontId="1"/>
  </si>
  <si>
    <t>共通仮設費</t>
    <rPh sb="0" eb="5">
      <t>キョウツウカセツヒ</t>
    </rPh>
    <phoneticPr fontId="1"/>
  </si>
  <si>
    <t>Ｂ</t>
    <phoneticPr fontId="1"/>
  </si>
  <si>
    <t>Ｃ</t>
    <phoneticPr fontId="1"/>
  </si>
  <si>
    <t>現場管理費</t>
    <rPh sb="0" eb="2">
      <t>ゲンバ</t>
    </rPh>
    <rPh sb="2" eb="5">
      <t>カンリヒ</t>
    </rPh>
    <phoneticPr fontId="1"/>
  </si>
  <si>
    <t>うち建退共制度の掛金</t>
    <rPh sb="2" eb="5">
      <t>ケンタイキョウ</t>
    </rPh>
    <rPh sb="5" eb="7">
      <t>セイド</t>
    </rPh>
    <rPh sb="8" eb="9">
      <t>カ</t>
    </rPh>
    <rPh sb="9" eb="10">
      <t>キン</t>
    </rPh>
    <phoneticPr fontId="1"/>
  </si>
  <si>
    <t>工事価格</t>
    <rPh sb="0" eb="2">
      <t>コウジ</t>
    </rPh>
    <rPh sb="2" eb="4">
      <t>カカク</t>
    </rPh>
    <phoneticPr fontId="1"/>
  </si>
  <si>
    <t>e</t>
    <phoneticPr fontId="1"/>
  </si>
  <si>
    <t>A(a+b+c+d+e)</t>
    <phoneticPr fontId="1"/>
  </si>
  <si>
    <t>簡易版</t>
    <rPh sb="0" eb="2">
      <t>カンイ</t>
    </rPh>
    <rPh sb="2" eb="3">
      <t>バン</t>
    </rPh>
    <phoneticPr fontId="1"/>
  </si>
  <si>
    <t>工　事　内　訳　書</t>
    <rPh sb="0" eb="1">
      <t>コウ</t>
    </rPh>
    <rPh sb="2" eb="3">
      <t>ジ</t>
    </rPh>
    <rPh sb="4" eb="5">
      <t>ナイ</t>
    </rPh>
    <rPh sb="6" eb="7">
      <t>ヤク</t>
    </rPh>
    <rPh sb="8" eb="9">
      <t>ショ</t>
    </rPh>
    <phoneticPr fontId="1"/>
  </si>
  <si>
    <t>工事原価</t>
    <rPh sb="0" eb="2">
      <t>コウジ</t>
    </rPh>
    <rPh sb="2" eb="4">
      <t>ゲンカ</t>
    </rPh>
    <phoneticPr fontId="1"/>
  </si>
  <si>
    <t>A＋B＋C</t>
    <phoneticPr fontId="1"/>
  </si>
  <si>
    <t>うち安全衛生経費</t>
    <rPh sb="2" eb="8">
      <t>アンゼンエイセイケイヒ</t>
    </rPh>
    <phoneticPr fontId="1"/>
  </si>
  <si>
    <t>一般管理費等</t>
    <rPh sb="0" eb="5">
      <t>イッパンカンリヒ</t>
    </rPh>
    <rPh sb="5" eb="6">
      <t>トウ</t>
    </rPh>
    <phoneticPr fontId="1"/>
  </si>
  <si>
    <t>D</t>
    <phoneticPr fontId="1"/>
  </si>
  <si>
    <t>A＋B＋C+D</t>
    <phoneticPr fontId="1"/>
  </si>
  <si>
    <t>うち法定福利費の事業主負担額</t>
    <rPh sb="2" eb="4">
      <t>ホウテイ</t>
    </rPh>
    <rPh sb="4" eb="7">
      <t>フクリヒ</t>
    </rPh>
    <rPh sb="8" eb="11">
      <t>ジギョウヌシ</t>
    </rPh>
    <rPh sb="11" eb="13">
      <t>フタン</t>
    </rPh>
    <rPh sb="13" eb="14">
      <t>ガク</t>
    </rPh>
    <phoneticPr fontId="1"/>
  </si>
  <si>
    <t>串間市総合保健福祉センター屋上外壁改修工事</t>
    <rPh sb="0" eb="9">
      <t>クシマシソウゴウホケンフクシ</t>
    </rPh>
    <rPh sb="13" eb="17">
      <t>オクジョウガイヘキ</t>
    </rPh>
    <rPh sb="17" eb="21">
      <t>カイシュウコウジ</t>
    </rPh>
    <phoneticPr fontId="1"/>
  </si>
  <si>
    <t>1.直接仮設工事</t>
    <rPh sb="2" eb="8">
      <t>チョクセツカセツコウジ</t>
    </rPh>
    <phoneticPr fontId="1"/>
  </si>
  <si>
    <t>2.庇防水改修工事</t>
    <rPh sb="2" eb="3">
      <t>ヒサシ</t>
    </rPh>
    <rPh sb="3" eb="9">
      <t>ボウスイカイシュウコウジ</t>
    </rPh>
    <phoneticPr fontId="1"/>
  </si>
  <si>
    <t>3.屋上防水改修工事</t>
    <rPh sb="2" eb="4">
      <t>オクジョウ</t>
    </rPh>
    <rPh sb="4" eb="8">
      <t>ボウスイカイシュウ</t>
    </rPh>
    <rPh sb="8" eb="10">
      <t>コウジ</t>
    </rPh>
    <phoneticPr fontId="1"/>
  </si>
  <si>
    <t>4.外壁塗装改修工事</t>
    <rPh sb="2" eb="4">
      <t>ガイヘキ</t>
    </rPh>
    <rPh sb="4" eb="6">
      <t>トソウ</t>
    </rPh>
    <rPh sb="6" eb="10">
      <t>カイシュウコウジ</t>
    </rPh>
    <phoneticPr fontId="1"/>
  </si>
  <si>
    <t>5.発生材処分費</t>
    <rPh sb="2" eb="7">
      <t>ハッセイザイショブン</t>
    </rPh>
    <rPh sb="7" eb="8">
      <t>ヒ</t>
    </rPh>
    <phoneticPr fontId="1"/>
  </si>
  <si>
    <t>算出不能</t>
    <rPh sb="0" eb="4">
      <t>サンシュツフノウ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</si>
</sst>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"/>
  </numFmts>
  <fonts count="11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2" tint="-0.2499465926084170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77" fontId="0" fillId="2" borderId="7" xfId="0" applyNumberForma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177" fontId="0" fillId="2" borderId="12" xfId="0" applyNumberFormat="1" applyFill="1" applyBorder="1" applyAlignment="1" applyProtection="1">
      <alignment horizontal="right" vertical="center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177" fontId="0" fillId="2" borderId="16" xfId="0" applyNumberFormat="1" applyFill="1" applyBorder="1" applyAlignment="1" applyProtection="1">
      <alignment horizontal="right" vertical="center"/>
      <protection locked="0"/>
    </xf>
    <xf numFmtId="0" fontId="5" fillId="0" borderId="0" xfId="0" applyFont="1">
      <alignment vertical="center"/>
    </xf>
    <xf numFmtId="177" fontId="0" fillId="2" borderId="24" xfId="0" applyNumberFormat="1" applyFill="1" applyBorder="1" applyAlignment="1" applyProtection="1">
      <alignment horizontal="right" vertical="center"/>
      <protection locked="0"/>
    </xf>
    <xf numFmtId="177" fontId="0" fillId="0" borderId="0" xfId="0" applyNumberFormat="1" applyAlignment="1">
      <alignment horizontal="right" vertical="center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2" fillId="0" borderId="0" xfId="0" applyFont="1" applyAlignment="1" applyProtection="1">
      <alignment horizontal="left" vertical="top" indent="1"/>
      <protection locked="0"/>
    </xf>
    <xf numFmtId="0" fontId="2" fillId="0" borderId="8" xfId="0" applyFont="1" applyBorder="1" applyAlignment="1" applyProtection="1">
      <alignment horizontal="left" vertical="top" indent="1"/>
      <protection locked="0"/>
    </xf>
    <xf numFmtId="0" fontId="2" fillId="0" borderId="0" xfId="0" applyFont="1" applyAlignment="1">
      <alignment horizontal="left" vertical="top" indent="1"/>
    </xf>
    <xf numFmtId="0" fontId="4" fillId="0" borderId="10" xfId="0" applyFont="1" applyBorder="1" applyAlignment="1">
      <alignment horizontal="distributed" vertical="center"/>
    </xf>
    <xf numFmtId="0" fontId="4" fillId="0" borderId="17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top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 indent="1"/>
      <protection locked="0"/>
    </xf>
    <xf numFmtId="0" fontId="2" fillId="0" borderId="14" xfId="0" applyFont="1" applyBorder="1" applyAlignment="1" applyProtection="1">
      <alignment horizontal="left" vertical="center" indent="1"/>
      <protection locked="0"/>
    </xf>
    <xf numFmtId="0" fontId="2" fillId="0" borderId="15" xfId="0" applyFont="1" applyBorder="1" applyAlignment="1" applyProtection="1">
      <alignment horizontal="left" vertical="center" indent="1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14" xfId="0" applyFont="1" applyFill="1" applyBorder="1" applyAlignment="1" applyProtection="1">
      <alignment horizontal="left" vertical="center"/>
      <protection locked="0"/>
    </xf>
    <xf numFmtId="0" fontId="2" fillId="3" borderId="15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38100</xdr:colOff>
      <xdr:row>0</xdr:row>
      <xdr:rowOff>266700</xdr:rowOff>
    </xdr:from>
    <xdr:to>
      <xdr:col>37</xdr:col>
      <xdr:colOff>95250</xdr:colOff>
      <xdr:row>5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685F60-594C-5F1F-2EBB-D8E9E0CDBC9F}"/>
            </a:ext>
          </a:extLst>
        </xdr:cNvPr>
        <xdr:cNvSpPr txBox="1"/>
      </xdr:nvSpPr>
      <xdr:spPr>
        <a:xfrm>
          <a:off x="9239250" y="266700"/>
          <a:ext cx="2800350" cy="1133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工事内訳書は、</a:t>
          </a:r>
          <a:endParaRPr kumimoji="1" lang="en-US" altLang="ja-JP" sz="1100"/>
        </a:p>
        <a:p>
          <a:r>
            <a:rPr kumimoji="1" lang="ja-JP" altLang="en-US" sz="1100"/>
            <a:t>　金額抜きデータ</a:t>
          </a:r>
          <a:endParaRPr kumimoji="1" lang="en-US" altLang="ja-JP" sz="1100"/>
        </a:p>
        <a:p>
          <a:r>
            <a:rPr kumimoji="1" lang="ja-JP" altLang="en-US" sz="1100"/>
            <a:t>　金額入りデータ</a:t>
          </a:r>
          <a:endParaRPr kumimoji="1" lang="en-US" altLang="ja-JP" sz="1100"/>
        </a:p>
        <a:p>
          <a:r>
            <a:rPr kumimoji="1" lang="ja-JP" altLang="en-US" sz="1100">
              <a:solidFill>
                <a:srgbClr val="FF0000"/>
              </a:solidFill>
            </a:rPr>
            <a:t>それぞれ作成し、財務課入札・契約係まで提出すること。（必須）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000B4-E823-407C-B56F-621B6A1421AF}">
  <dimension ref="A1:AF31"/>
  <sheetViews>
    <sheetView showGridLines="0" tabSelected="1" view="pageBreakPreview" topLeftCell="A7" zoomScaleNormal="100" zoomScaleSheetLayoutView="100" workbookViewId="0">
      <selection activeCell="G16" sqref="G16"/>
    </sheetView>
  </sheetViews>
  <sheetFormatPr defaultRowHeight="14.25" x14ac:dyDescent="0.15"/>
  <cols>
    <col min="1" max="1" width="7" style="1" customWidth="1"/>
    <col min="2" max="2" width="6" style="1" customWidth="1"/>
    <col min="3" max="3" width="5" style="1" customWidth="1"/>
    <col min="4" max="4" width="10" style="1" customWidth="1"/>
    <col min="5" max="5" width="16.875" style="1" customWidth="1"/>
    <col min="6" max="16" width="2.75" style="1" customWidth="1"/>
    <col min="17" max="17" width="12.5" style="1" customWidth="1"/>
    <col min="18" max="18" width="9" style="1"/>
    <col min="19" max="19" width="13.75" style="1" customWidth="1"/>
    <col min="20" max="20" width="1.375" style="1" customWidth="1"/>
    <col min="21" max="30" width="2.5" style="1" hidden="1" customWidth="1"/>
    <col min="31" max="32" width="1.375" style="1" hidden="1" customWidth="1"/>
    <col min="33" max="16384" width="9" style="1"/>
  </cols>
  <sheetData>
    <row r="1" spans="1:30" ht="22.5" customHeight="1" x14ac:dyDescent="0.15">
      <c r="S1" s="30" t="s">
        <v>38</v>
      </c>
    </row>
    <row r="2" spans="1:30" ht="30" customHeight="1" x14ac:dyDescent="0.15">
      <c r="A2" s="60" t="s">
        <v>39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30" ht="30" customHeight="1" x14ac:dyDescent="0.15">
      <c r="A3" s="44" t="s">
        <v>7</v>
      </c>
      <c r="B3" s="45"/>
      <c r="C3" s="46"/>
      <c r="D3" s="51" t="s">
        <v>47</v>
      </c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3"/>
    </row>
    <row r="4" spans="1:30" ht="30" hidden="1" customHeight="1" x14ac:dyDescent="0.15">
      <c r="A4" s="44" t="s">
        <v>14</v>
      </c>
      <c r="B4" s="45"/>
      <c r="C4" s="46"/>
      <c r="D4" s="51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3"/>
    </row>
    <row r="5" spans="1:30" ht="22.5" customHeight="1" x14ac:dyDescent="0.15">
      <c r="A5" s="61" t="s">
        <v>6</v>
      </c>
      <c r="B5" s="62"/>
      <c r="C5" s="62"/>
      <c r="D5" s="63"/>
      <c r="E5" s="64"/>
      <c r="F5" s="44" t="s">
        <v>8</v>
      </c>
      <c r="G5" s="45"/>
      <c r="H5" s="45"/>
      <c r="I5" s="45"/>
      <c r="J5" s="45"/>
      <c r="K5" s="45"/>
      <c r="L5" s="45"/>
      <c r="M5" s="45"/>
      <c r="N5" s="45"/>
      <c r="O5" s="45"/>
      <c r="P5" s="46"/>
      <c r="Q5" s="54" t="s">
        <v>20</v>
      </c>
    </row>
    <row r="6" spans="1:30" ht="15" customHeight="1" x14ac:dyDescent="0.15">
      <c r="A6" s="57" t="s">
        <v>18</v>
      </c>
      <c r="B6" s="58"/>
      <c r="C6" s="58"/>
      <c r="D6" s="58"/>
      <c r="E6" s="59"/>
      <c r="F6" s="8" t="s">
        <v>2</v>
      </c>
      <c r="G6" s="10" t="s">
        <v>1</v>
      </c>
      <c r="H6" s="8" t="s">
        <v>5</v>
      </c>
      <c r="I6" s="9" t="s">
        <v>3</v>
      </c>
      <c r="J6" s="10" t="s">
        <v>2</v>
      </c>
      <c r="K6" s="11" t="s">
        <v>1</v>
      </c>
      <c r="L6" s="9" t="s">
        <v>4</v>
      </c>
      <c r="M6" s="12" t="s">
        <v>3</v>
      </c>
      <c r="N6" s="8" t="s">
        <v>2</v>
      </c>
      <c r="O6" s="9" t="s">
        <v>1</v>
      </c>
      <c r="P6" s="10" t="s">
        <v>0</v>
      </c>
      <c r="Q6" s="55"/>
    </row>
    <row r="7" spans="1:30" ht="24.75" customHeight="1" thickBot="1" x14ac:dyDescent="0.2">
      <c r="A7" s="26"/>
      <c r="B7" s="27"/>
      <c r="C7" s="27"/>
      <c r="D7" s="27"/>
      <c r="E7" s="28"/>
      <c r="F7" s="3"/>
      <c r="G7" s="5"/>
      <c r="H7" s="3"/>
      <c r="I7" s="4"/>
      <c r="J7" s="5"/>
      <c r="K7" s="7"/>
      <c r="L7" s="4"/>
      <c r="M7" s="6"/>
      <c r="N7" s="3"/>
      <c r="O7" s="4"/>
      <c r="P7" s="5"/>
      <c r="Q7" s="2"/>
      <c r="S7" s="14" t="s">
        <v>21</v>
      </c>
    </row>
    <row r="8" spans="1:30" ht="24.75" customHeight="1" thickTop="1" thickBot="1" x14ac:dyDescent="0.2">
      <c r="A8" s="3"/>
      <c r="B8" s="56" t="s">
        <v>48</v>
      </c>
      <c r="C8" s="49"/>
      <c r="D8" s="49"/>
      <c r="E8" s="50"/>
      <c r="F8" s="16" t="str">
        <f>IF(999999999&gt;$S8,"",IF($S8&lt;9999999999,"￥",IF($S8&lt;10000000000,"",T8)))</f>
        <v/>
      </c>
      <c r="G8" s="17" t="str">
        <f>IF(99999999&gt;$S8,"",IF($S8&lt;999999999,"￥",IF($S8&lt;1000000000,"",U8)))</f>
        <v/>
      </c>
      <c r="H8" s="16" t="str">
        <f>IF(9999999&gt;$S8,"",IF($S8&lt;99999999,"￥",IF($S8&lt;100000000,"",V8)))</f>
        <v/>
      </c>
      <c r="I8" s="18" t="str">
        <f>IF(999999&gt;$S8,"",IF($S8&lt;9999999,"￥",IF($S8&lt;10000000,"",W8)))</f>
        <v/>
      </c>
      <c r="J8" s="17" t="str">
        <f>IF(99999&gt;$S8,"",IF($S8&lt;999999,"￥",IF($S8&lt;1000000,"",X8)))</f>
        <v/>
      </c>
      <c r="K8" s="16" t="str">
        <f>IF(9999&gt;$S8,"",IF($S8&lt;99999,"￥",IF($S8&lt;100000,"",Y8)))</f>
        <v/>
      </c>
      <c r="L8" s="18" t="str">
        <f>IF(999&gt;$S8,"",IF($S8&lt;9999,"￥",IF($S8&lt;10000,"",Z8)))</f>
        <v/>
      </c>
      <c r="M8" s="17" t="str">
        <f>IF(99&gt;$S8,"",IF($S8&lt;999,"￥",IF($S8&lt;1000,"",AA8)))</f>
        <v/>
      </c>
      <c r="N8" s="16" t="str">
        <f>IF(9&gt;$S8,"",IF($S8&lt;99,"￥",IF($S8&lt;100,"",AB8)))</f>
        <v/>
      </c>
      <c r="O8" s="18" t="str">
        <f>IF(1&gt;$S8,"",IF($S8&lt;9,"￥",IF($S8&lt;10,"",AC8)))</f>
        <v/>
      </c>
      <c r="P8" s="17" t="str">
        <f>IF(0&gt;=$S8,"",IF($S8&lt;1,"￥",IF($S8&lt;1,"",AD8)))</f>
        <v/>
      </c>
      <c r="Q8" s="2" t="s">
        <v>24</v>
      </c>
      <c r="S8" s="15"/>
      <c r="T8" s="13"/>
      <c r="U8">
        <f>INT(S8/1000000000)</f>
        <v>0</v>
      </c>
      <c r="V8">
        <f>INT((S8-U8*1000000000)/100000000)</f>
        <v>0</v>
      </c>
      <c r="W8">
        <f>INT((S8-U8*1000000000-V8*100000000)/10000000)</f>
        <v>0</v>
      </c>
      <c r="X8">
        <f>INT((S8-U8*1000000000-V8*100000000-W8*10000000)/1000000)</f>
        <v>0</v>
      </c>
      <c r="Y8">
        <f>INT((S8-U8*1000000000-V8*100000000-W8*10000000-X8*1000000)/100000)</f>
        <v>0</v>
      </c>
      <c r="Z8">
        <f>INT((S8-U8*1000000000-V8*100000000-W8*10000000-X8*1000000-Y8*100000)/10000)</f>
        <v>0</v>
      </c>
      <c r="AA8">
        <f>INT((S8-U8*1000000000-V8*100000000-W8*10000000-X8*1000000-Y8*100000-Z8*10000)/1000)</f>
        <v>0</v>
      </c>
      <c r="AB8">
        <f>INT((S8-U8*1000000000-V8*100000000-W8*10000000-X8*1000000-Y8*100000-Z8*10000-AA8*1000)/100)</f>
        <v>0</v>
      </c>
      <c r="AC8">
        <f>INT((S8-U8*1000000000-V8*100000000-W8*10000000-X8*1000000-Y8*100000-Z8*10000-AA8*1000-AB8*100)/10)</f>
        <v>0</v>
      </c>
      <c r="AD8">
        <f>INT((S8-U8*1000000000-V8*100000000-W8*10000000-X8*1000000-Y8*100000-Z8*10000-AA8*1000-AB8*100-AC8*10))</f>
        <v>0</v>
      </c>
    </row>
    <row r="9" spans="1:30" ht="24.75" customHeight="1" thickTop="1" thickBot="1" x14ac:dyDescent="0.2">
      <c r="A9" s="3"/>
      <c r="B9" s="56" t="s">
        <v>49</v>
      </c>
      <c r="C9" s="49"/>
      <c r="D9" s="49"/>
      <c r="E9" s="50"/>
      <c r="F9" s="16" t="str">
        <f>IF(999999999&gt;$S9,"",IF($S9&lt;9999999999,"￥",IF($S9&lt;10000000000,"",T9)))</f>
        <v/>
      </c>
      <c r="G9" s="17" t="str">
        <f>IF(99999999&gt;$S9,"",IF($S9&lt;999999999,"￥",IF($S9&lt;1000000000,"",U9)))</f>
        <v/>
      </c>
      <c r="H9" s="16" t="str">
        <f>IF(9999999&gt;$S9,"",IF($S9&lt;99999999,"￥",IF($S9&lt;100000000,"",V9)))</f>
        <v/>
      </c>
      <c r="I9" s="18" t="str">
        <f>IF(999999&gt;$S9,"",IF($S9&lt;9999999,"￥",IF($S9&lt;10000000,"",W9)))</f>
        <v/>
      </c>
      <c r="J9" s="17" t="str">
        <f>IF(99999&gt;$S9,"",IF($S9&lt;999999,"￥",IF($S9&lt;1000000,"",X9)))</f>
        <v/>
      </c>
      <c r="K9" s="16" t="str">
        <f>IF(9999&gt;$S9,"",IF($S9&lt;99999,"￥",IF($S9&lt;100000,"",Y9)))</f>
        <v/>
      </c>
      <c r="L9" s="18" t="str">
        <f>IF(999&gt;$S9,"",IF($S9&lt;9999,"￥",IF($S9&lt;10000,"",Z9)))</f>
        <v/>
      </c>
      <c r="M9" s="17" t="str">
        <f>IF(99&gt;$S9,"",IF($S9&lt;999,"￥",IF($S9&lt;1000,"",AA9)))</f>
        <v/>
      </c>
      <c r="N9" s="16" t="str">
        <f>IF(9&gt;$S9,"",IF($S9&lt;99,"￥",IF($S9&lt;100,"",AB9)))</f>
        <v/>
      </c>
      <c r="O9" s="18" t="str">
        <f>IF(1&gt;$S9,"",IF($S9&lt;9,"￥",IF($S9&lt;10,"",AC9)))</f>
        <v/>
      </c>
      <c r="P9" s="17" t="str">
        <f>IF(0&gt;=$S9,"",IF($S9&lt;1,"￥",IF($S9&lt;1,"",AD9)))</f>
        <v/>
      </c>
      <c r="Q9" s="2" t="s">
        <v>25</v>
      </c>
      <c r="S9" s="15"/>
      <c r="T9" s="13"/>
      <c r="U9">
        <f t="shared" ref="U9:U26" si="0">INT(S9/1000000000)</f>
        <v>0</v>
      </c>
      <c r="V9">
        <f t="shared" ref="V9:V26" si="1">INT((S9-U9*1000000000)/100000000)</f>
        <v>0</v>
      </c>
      <c r="W9">
        <f t="shared" ref="W9:W26" si="2">INT((S9-U9*1000000000-V9*100000000)/10000000)</f>
        <v>0</v>
      </c>
      <c r="X9">
        <f t="shared" ref="X9:X26" si="3">INT((S9-U9*1000000000-V9*100000000-W9*10000000)/1000000)</f>
        <v>0</v>
      </c>
      <c r="Y9">
        <f t="shared" ref="Y9:Y26" si="4">INT((S9-U9*1000000000-V9*100000000-W9*10000000-X9*1000000)/100000)</f>
        <v>0</v>
      </c>
      <c r="Z9">
        <f t="shared" ref="Z9:Z26" si="5">INT((S9-U9*1000000000-V9*100000000-W9*10000000-X9*1000000-Y9*100000)/10000)</f>
        <v>0</v>
      </c>
      <c r="AA9">
        <f t="shared" ref="AA9:AA26" si="6">INT((S9-U9*1000000000-V9*100000000-W9*10000000-X9*1000000-Y9*100000-Z9*10000)/1000)</f>
        <v>0</v>
      </c>
      <c r="AB9">
        <f t="shared" ref="AB9:AB26" si="7">INT((S9-U9*1000000000-V9*100000000-W9*10000000-X9*1000000-Y9*100000-Z9*10000-AA9*1000)/100)</f>
        <v>0</v>
      </c>
      <c r="AC9">
        <f t="shared" ref="AC9:AC26" si="8">INT((S9-U9*1000000000-V9*100000000-W9*10000000-X9*1000000-Y9*100000-Z9*10000-AA9*1000-AB9*100)/10)</f>
        <v>0</v>
      </c>
      <c r="AD9">
        <f t="shared" ref="AD9:AD26" si="9">INT((S9-U9*1000000000-V9*100000000-W9*10000000-X9*1000000-Y9*100000-Z9*10000-AA9*1000-AB9*100-AC9*10))</f>
        <v>0</v>
      </c>
    </row>
    <row r="10" spans="1:30" ht="24.75" customHeight="1" thickTop="1" thickBot="1" x14ac:dyDescent="0.2">
      <c r="A10" s="3"/>
      <c r="B10" s="56" t="s">
        <v>50</v>
      </c>
      <c r="C10" s="49"/>
      <c r="D10" s="49"/>
      <c r="E10" s="50"/>
      <c r="F10" s="16" t="str">
        <f t="shared" ref="F10:F19" si="10">IF(999999999&gt;$S10,"",IF($S10&lt;9999999999,"￥",IF($S10&lt;10000000000,"",T10)))</f>
        <v/>
      </c>
      <c r="G10" s="17" t="str">
        <f t="shared" ref="G10:G19" si="11">IF(99999999&gt;$S10,"",IF($S10&lt;999999999,"￥",IF($S10&lt;1000000000,"",U10)))</f>
        <v/>
      </c>
      <c r="H10" s="16" t="str">
        <f t="shared" ref="H10:H19" si="12">IF(9999999&gt;$S10,"",IF($S10&lt;99999999,"￥",IF($S10&lt;100000000,"",V10)))</f>
        <v/>
      </c>
      <c r="I10" s="18" t="str">
        <f t="shared" ref="I10:I19" si="13">IF(999999&gt;$S10,"",IF($S10&lt;9999999,"￥",IF($S10&lt;10000000,"",W10)))</f>
        <v/>
      </c>
      <c r="J10" s="17" t="str">
        <f t="shared" ref="J10:J19" si="14">IF(99999&gt;$S10,"",IF($S10&lt;999999,"￥",IF($S10&lt;1000000,"",X10)))</f>
        <v/>
      </c>
      <c r="K10" s="16" t="str">
        <f t="shared" ref="K10:K19" si="15">IF(9999&gt;$S10,"",IF($S10&lt;99999,"￥",IF($S10&lt;100000,"",Y10)))</f>
        <v/>
      </c>
      <c r="L10" s="18" t="str">
        <f t="shared" ref="L10:L19" si="16">IF(999&gt;$S10,"",IF($S10&lt;9999,"￥",IF($S10&lt;10000,"",Z10)))</f>
        <v/>
      </c>
      <c r="M10" s="17" t="str">
        <f t="shared" ref="M10:M19" si="17">IF(99&gt;$S10,"",IF($S10&lt;999,"￥",IF($S10&lt;1000,"",AA10)))</f>
        <v/>
      </c>
      <c r="N10" s="16" t="str">
        <f t="shared" ref="N10:N19" si="18">IF(9&gt;$S10,"",IF($S10&lt;99,"￥",IF($S10&lt;100,"",AB10)))</f>
        <v/>
      </c>
      <c r="O10" s="18" t="str">
        <f t="shared" ref="O10:O19" si="19">IF(1&gt;$S10,"",IF($S10&lt;9,"￥",IF($S10&lt;10,"",AC10)))</f>
        <v/>
      </c>
      <c r="P10" s="17" t="str">
        <f t="shared" ref="P10:P19" si="20">IF(0&gt;=$S10,"",IF($S10&lt;1,"￥",IF($S10&lt;1,"",AD10)))</f>
        <v/>
      </c>
      <c r="Q10" s="2" t="s">
        <v>26</v>
      </c>
      <c r="S10" s="15"/>
      <c r="T10" s="13"/>
      <c r="U10">
        <f t="shared" si="0"/>
        <v>0</v>
      </c>
      <c r="V10">
        <f t="shared" si="1"/>
        <v>0</v>
      </c>
      <c r="W10">
        <f t="shared" si="2"/>
        <v>0</v>
      </c>
      <c r="X10">
        <f t="shared" si="3"/>
        <v>0</v>
      </c>
      <c r="Y10">
        <f t="shared" si="4"/>
        <v>0</v>
      </c>
      <c r="Z10">
        <f t="shared" si="5"/>
        <v>0</v>
      </c>
      <c r="AA10">
        <f t="shared" si="6"/>
        <v>0</v>
      </c>
      <c r="AB10">
        <f t="shared" si="7"/>
        <v>0</v>
      </c>
      <c r="AC10">
        <f t="shared" si="8"/>
        <v>0</v>
      </c>
      <c r="AD10">
        <f t="shared" si="9"/>
        <v>0</v>
      </c>
    </row>
    <row r="11" spans="1:30" ht="24.75" customHeight="1" thickTop="1" thickBot="1" x14ac:dyDescent="0.2">
      <c r="A11" s="3"/>
      <c r="B11" s="56" t="s">
        <v>51</v>
      </c>
      <c r="C11" s="49"/>
      <c r="D11" s="49"/>
      <c r="E11" s="50"/>
      <c r="F11" s="16" t="str">
        <f t="shared" si="10"/>
        <v/>
      </c>
      <c r="G11" s="17" t="str">
        <f t="shared" si="11"/>
        <v/>
      </c>
      <c r="H11" s="16" t="str">
        <f t="shared" si="12"/>
        <v/>
      </c>
      <c r="I11" s="18" t="str">
        <f t="shared" si="13"/>
        <v/>
      </c>
      <c r="J11" s="17" t="str">
        <f t="shared" si="14"/>
        <v/>
      </c>
      <c r="K11" s="16" t="str">
        <f t="shared" si="15"/>
        <v/>
      </c>
      <c r="L11" s="18" t="str">
        <f t="shared" si="16"/>
        <v/>
      </c>
      <c r="M11" s="17" t="str">
        <f t="shared" si="17"/>
        <v/>
      </c>
      <c r="N11" s="16" t="str">
        <f t="shared" si="18"/>
        <v/>
      </c>
      <c r="O11" s="18" t="str">
        <f t="shared" si="19"/>
        <v/>
      </c>
      <c r="P11" s="17" t="str">
        <f t="shared" si="20"/>
        <v/>
      </c>
      <c r="Q11" s="2" t="s">
        <v>27</v>
      </c>
      <c r="S11" s="15"/>
      <c r="T11" s="13"/>
      <c r="U11">
        <f t="shared" si="0"/>
        <v>0</v>
      </c>
      <c r="V11">
        <f t="shared" si="1"/>
        <v>0</v>
      </c>
      <c r="W11">
        <f t="shared" si="2"/>
        <v>0</v>
      </c>
      <c r="X11">
        <f t="shared" si="3"/>
        <v>0</v>
      </c>
      <c r="Y11">
        <f t="shared" si="4"/>
        <v>0</v>
      </c>
      <c r="Z11">
        <f t="shared" si="5"/>
        <v>0</v>
      </c>
      <c r="AA11">
        <f t="shared" si="6"/>
        <v>0</v>
      </c>
      <c r="AB11">
        <f t="shared" si="7"/>
        <v>0</v>
      </c>
      <c r="AC11">
        <f t="shared" si="8"/>
        <v>0</v>
      </c>
      <c r="AD11">
        <f t="shared" si="9"/>
        <v>0</v>
      </c>
    </row>
    <row r="12" spans="1:30" ht="24.75" customHeight="1" thickTop="1" thickBot="1" x14ac:dyDescent="0.2">
      <c r="A12" s="3"/>
      <c r="B12" s="56" t="s">
        <v>52</v>
      </c>
      <c r="C12" s="49"/>
      <c r="D12" s="49"/>
      <c r="E12" s="50"/>
      <c r="F12" s="16" t="str">
        <f>IF(999999999&gt;$S12,"",IF($S12&lt;9999999999,"￥",IF($S12&lt;10000000000,"",T12)))</f>
        <v/>
      </c>
      <c r="G12" s="17" t="str">
        <f>IF(99999999&gt;$S12,"",IF($S12&lt;999999999,"￥",IF($S12&lt;1000000000,"",U12)))</f>
        <v/>
      </c>
      <c r="H12" s="16" t="str">
        <f>IF(9999999&gt;$S12,"",IF($S12&lt;99999999,"￥",IF($S12&lt;100000000,"",V12)))</f>
        <v/>
      </c>
      <c r="I12" s="18" t="str">
        <f>IF(999999&gt;$S12,"",IF($S12&lt;9999999,"￥",IF($S12&lt;10000000,"",W12)))</f>
        <v/>
      </c>
      <c r="J12" s="17" t="str">
        <f>IF(99999&gt;$S12,"",IF($S12&lt;999999,"￥",IF($S12&lt;1000000,"",X12)))</f>
        <v/>
      </c>
      <c r="K12" s="16" t="str">
        <f>IF(9999&gt;$S12,"",IF($S12&lt;99999,"￥",IF($S12&lt;100000,"",Y12)))</f>
        <v/>
      </c>
      <c r="L12" s="18" t="str">
        <f>IF(999&gt;$S12,"",IF($S12&lt;9999,"￥",IF($S12&lt;10000,"",Z12)))</f>
        <v/>
      </c>
      <c r="M12" s="17" t="str">
        <f>IF(99&gt;$S12,"",IF($S12&lt;999,"￥",IF($S12&lt;1000,"",AA12)))</f>
        <v/>
      </c>
      <c r="N12" s="16" t="str">
        <f>IF(9&gt;$S12,"",IF($S12&lt;99,"￥",IF($S12&lt;100,"",AB12)))</f>
        <v/>
      </c>
      <c r="O12" s="18" t="str">
        <f>IF(1&gt;$S12,"",IF($S12&lt;9,"￥",IF($S12&lt;10,"",AC12)))</f>
        <v/>
      </c>
      <c r="P12" s="17" t="str">
        <f>IF(0&gt;=$S12,"",IF($S12&lt;1,"￥",IF($S12&lt;1,"",AD12)))</f>
        <v/>
      </c>
      <c r="Q12" s="2" t="s">
        <v>36</v>
      </c>
      <c r="S12" s="15"/>
      <c r="T12" s="13"/>
      <c r="U12">
        <f>INT(S12/1000000000)</f>
        <v>0</v>
      </c>
      <c r="V12">
        <f>INT((S12-U12*1000000000)/100000000)</f>
        <v>0</v>
      </c>
      <c r="W12">
        <f>INT((S12-U12*1000000000-V12*100000000)/10000000)</f>
        <v>0</v>
      </c>
      <c r="X12">
        <f>INT((S12-U12*1000000000-V12*100000000-W12*10000000)/1000000)</f>
        <v>0</v>
      </c>
      <c r="Y12">
        <f>INT((S12-U12*1000000000-V12*100000000-W12*10000000-X12*1000000)/100000)</f>
        <v>0</v>
      </c>
      <c r="Z12">
        <f>INT((S12-U12*1000000000-V12*100000000-W12*10000000-X12*1000000-Y12*100000)/10000)</f>
        <v>0</v>
      </c>
      <c r="AA12">
        <f>INT((S12-U12*1000000000-V12*100000000-W12*10000000-X12*1000000-Y12*100000-Z12*10000)/1000)</f>
        <v>0</v>
      </c>
      <c r="AB12">
        <f>INT((S12-U12*1000000000-V12*100000000-W12*10000000-X12*1000000-Y12*100000-Z12*10000-AA12*1000)/100)</f>
        <v>0</v>
      </c>
      <c r="AC12">
        <f>INT((S12-U12*1000000000-V12*100000000-W12*10000000-X12*1000000-Y12*100000-Z12*10000-AA12*1000-AB12*100)/10)</f>
        <v>0</v>
      </c>
      <c r="AD12">
        <f>INT((S12-U12*1000000000-V12*100000000-W12*10000000-X12*1000000-Y12*100000-Z12*10000-AA12*1000-AB12*100-AC12*10))</f>
        <v>0</v>
      </c>
    </row>
    <row r="13" spans="1:30" ht="24.75" customHeight="1" thickTop="1" thickBot="1" x14ac:dyDescent="0.2">
      <c r="A13" s="48" t="s">
        <v>23</v>
      </c>
      <c r="B13" s="49"/>
      <c r="C13" s="49"/>
      <c r="D13" s="49"/>
      <c r="E13" s="50"/>
      <c r="F13" s="16" t="str">
        <f t="shared" si="10"/>
        <v/>
      </c>
      <c r="G13" s="17" t="str">
        <f t="shared" si="11"/>
        <v/>
      </c>
      <c r="H13" s="16" t="str">
        <f t="shared" si="12"/>
        <v/>
      </c>
      <c r="I13" s="18" t="str">
        <f t="shared" si="13"/>
        <v/>
      </c>
      <c r="J13" s="17" t="str">
        <f t="shared" si="14"/>
        <v/>
      </c>
      <c r="K13" s="16" t="str">
        <f t="shared" si="15"/>
        <v/>
      </c>
      <c r="L13" s="18" t="str">
        <f t="shared" si="16"/>
        <v/>
      </c>
      <c r="M13" s="17" t="str">
        <f t="shared" si="17"/>
        <v/>
      </c>
      <c r="N13" s="16" t="str">
        <f t="shared" si="18"/>
        <v/>
      </c>
      <c r="O13" s="18" t="str">
        <f t="shared" si="19"/>
        <v/>
      </c>
      <c r="P13" s="17" t="str">
        <f t="shared" si="20"/>
        <v/>
      </c>
      <c r="Q13" s="33" t="s">
        <v>37</v>
      </c>
      <c r="S13" s="29">
        <f>SUM(S8:S12)</f>
        <v>0</v>
      </c>
      <c r="T13" s="13"/>
      <c r="U13">
        <f t="shared" si="0"/>
        <v>0</v>
      </c>
      <c r="V13">
        <f t="shared" si="1"/>
        <v>0</v>
      </c>
      <c r="W13">
        <f t="shared" si="2"/>
        <v>0</v>
      </c>
      <c r="X13">
        <f t="shared" si="3"/>
        <v>0</v>
      </c>
      <c r="Y13">
        <f t="shared" si="4"/>
        <v>0</v>
      </c>
      <c r="Z13">
        <f t="shared" si="5"/>
        <v>0</v>
      </c>
      <c r="AA13">
        <f t="shared" si="6"/>
        <v>0</v>
      </c>
      <c r="AB13">
        <f t="shared" si="7"/>
        <v>0</v>
      </c>
      <c r="AC13">
        <f t="shared" si="8"/>
        <v>0</v>
      </c>
      <c r="AD13">
        <f t="shared" si="9"/>
        <v>0</v>
      </c>
    </row>
    <row r="14" spans="1:30" ht="24.75" customHeight="1" thickTop="1" thickBot="1" x14ac:dyDescent="0.2">
      <c r="A14" s="3"/>
      <c r="B14" s="56" t="s">
        <v>28</v>
      </c>
      <c r="C14" s="49"/>
      <c r="D14" s="49"/>
      <c r="E14" s="50"/>
      <c r="F14" s="16" t="str">
        <f t="shared" si="10"/>
        <v/>
      </c>
      <c r="G14" s="17" t="str">
        <f t="shared" si="11"/>
        <v/>
      </c>
      <c r="H14" s="16" t="str">
        <f t="shared" si="12"/>
        <v/>
      </c>
      <c r="I14" s="18" t="str">
        <f t="shared" si="13"/>
        <v/>
      </c>
      <c r="J14" s="17" t="str">
        <f t="shared" si="14"/>
        <v/>
      </c>
      <c r="K14" s="16" t="str">
        <f t="shared" si="15"/>
        <v/>
      </c>
      <c r="L14" s="18" t="str">
        <f t="shared" si="16"/>
        <v/>
      </c>
      <c r="M14" s="17" t="str">
        <f t="shared" si="17"/>
        <v/>
      </c>
      <c r="N14" s="16" t="str">
        <f t="shared" si="18"/>
        <v/>
      </c>
      <c r="O14" s="18" t="str">
        <f t="shared" si="19"/>
        <v/>
      </c>
      <c r="P14" s="17" t="str">
        <f t="shared" si="20"/>
        <v/>
      </c>
      <c r="Q14" s="71" t="s">
        <v>53</v>
      </c>
      <c r="S14" s="15"/>
      <c r="T14" s="13"/>
      <c r="U14">
        <f t="shared" si="0"/>
        <v>0</v>
      </c>
      <c r="V14">
        <f t="shared" si="1"/>
        <v>0</v>
      </c>
      <c r="W14">
        <f t="shared" si="2"/>
        <v>0</v>
      </c>
      <c r="X14">
        <f t="shared" si="3"/>
        <v>0</v>
      </c>
      <c r="Y14">
        <f t="shared" si="4"/>
        <v>0</v>
      </c>
      <c r="Z14">
        <f t="shared" si="5"/>
        <v>0</v>
      </c>
      <c r="AA14">
        <f t="shared" si="6"/>
        <v>0</v>
      </c>
      <c r="AB14">
        <f t="shared" si="7"/>
        <v>0</v>
      </c>
      <c r="AC14">
        <f t="shared" si="8"/>
        <v>0</v>
      </c>
      <c r="AD14">
        <f t="shared" si="9"/>
        <v>0</v>
      </c>
    </row>
    <row r="15" spans="1:30" ht="24.75" customHeight="1" thickTop="1" thickBot="1" x14ac:dyDescent="0.2">
      <c r="A15" s="3"/>
      <c r="B15" s="56" t="s">
        <v>29</v>
      </c>
      <c r="C15" s="49"/>
      <c r="D15" s="49"/>
      <c r="E15" s="50"/>
      <c r="F15" s="16" t="str">
        <f t="shared" si="10"/>
        <v/>
      </c>
      <c r="G15" s="17" t="str">
        <f t="shared" si="11"/>
        <v/>
      </c>
      <c r="H15" s="16" t="str">
        <f t="shared" si="12"/>
        <v/>
      </c>
      <c r="I15" s="18" t="str">
        <f t="shared" si="13"/>
        <v/>
      </c>
      <c r="J15" s="17" t="str">
        <f t="shared" si="14"/>
        <v/>
      </c>
      <c r="K15" s="16" t="str">
        <f t="shared" si="15"/>
        <v/>
      </c>
      <c r="L15" s="18" t="str">
        <f t="shared" si="16"/>
        <v/>
      </c>
      <c r="M15" s="17" t="str">
        <f t="shared" si="17"/>
        <v/>
      </c>
      <c r="N15" s="16" t="str">
        <f t="shared" si="18"/>
        <v/>
      </c>
      <c r="O15" s="18" t="str">
        <f t="shared" si="19"/>
        <v/>
      </c>
      <c r="P15" s="17" t="str">
        <f t="shared" si="20"/>
        <v/>
      </c>
      <c r="Q15" s="71" t="s">
        <v>53</v>
      </c>
      <c r="S15" s="15"/>
      <c r="T15" s="13"/>
      <c r="U15">
        <f t="shared" si="0"/>
        <v>0</v>
      </c>
      <c r="V15">
        <f t="shared" si="1"/>
        <v>0</v>
      </c>
      <c r="W15">
        <f t="shared" si="2"/>
        <v>0</v>
      </c>
      <c r="X15">
        <f t="shared" si="3"/>
        <v>0</v>
      </c>
      <c r="Y15">
        <f t="shared" si="4"/>
        <v>0</v>
      </c>
      <c r="Z15">
        <f t="shared" si="5"/>
        <v>0</v>
      </c>
      <c r="AA15">
        <f t="shared" si="6"/>
        <v>0</v>
      </c>
      <c r="AB15">
        <f t="shared" si="7"/>
        <v>0</v>
      </c>
      <c r="AC15">
        <f t="shared" si="8"/>
        <v>0</v>
      </c>
      <c r="AD15">
        <f t="shared" si="9"/>
        <v>0</v>
      </c>
    </row>
    <row r="16" spans="1:30" ht="24.75" customHeight="1" thickTop="1" thickBot="1" x14ac:dyDescent="0.2">
      <c r="A16" s="48" t="s">
        <v>30</v>
      </c>
      <c r="B16" s="49"/>
      <c r="C16" s="49"/>
      <c r="D16" s="49"/>
      <c r="E16" s="50"/>
      <c r="F16" s="16" t="str">
        <f t="shared" si="10"/>
        <v/>
      </c>
      <c r="G16" s="17" t="str">
        <f t="shared" si="11"/>
        <v/>
      </c>
      <c r="H16" s="16" t="str">
        <f t="shared" si="12"/>
        <v/>
      </c>
      <c r="I16" s="18" t="str">
        <f t="shared" si="13"/>
        <v/>
      </c>
      <c r="J16" s="17" t="str">
        <f t="shared" si="14"/>
        <v/>
      </c>
      <c r="K16" s="16" t="str">
        <f t="shared" si="15"/>
        <v/>
      </c>
      <c r="L16" s="18" t="str">
        <f t="shared" si="16"/>
        <v/>
      </c>
      <c r="M16" s="17" t="str">
        <f t="shared" si="17"/>
        <v/>
      </c>
      <c r="N16" s="16" t="str">
        <f t="shared" si="18"/>
        <v/>
      </c>
      <c r="O16" s="18" t="str">
        <f t="shared" si="19"/>
        <v/>
      </c>
      <c r="P16" s="17" t="str">
        <f t="shared" si="20"/>
        <v/>
      </c>
      <c r="Q16" s="2" t="s">
        <v>31</v>
      </c>
      <c r="S16" s="15"/>
      <c r="T16" s="13"/>
      <c r="U16">
        <f t="shared" si="0"/>
        <v>0</v>
      </c>
      <c r="V16">
        <f t="shared" si="1"/>
        <v>0</v>
      </c>
      <c r="W16">
        <f t="shared" si="2"/>
        <v>0</v>
      </c>
      <c r="X16">
        <f t="shared" si="3"/>
        <v>0</v>
      </c>
      <c r="Y16">
        <f t="shared" si="4"/>
        <v>0</v>
      </c>
      <c r="Z16">
        <f t="shared" si="5"/>
        <v>0</v>
      </c>
      <c r="AA16">
        <f t="shared" si="6"/>
        <v>0</v>
      </c>
      <c r="AB16">
        <f t="shared" si="7"/>
        <v>0</v>
      </c>
      <c r="AC16">
        <f t="shared" si="8"/>
        <v>0</v>
      </c>
      <c r="AD16">
        <f t="shared" si="9"/>
        <v>0</v>
      </c>
    </row>
    <row r="17" spans="1:30" ht="24.75" customHeight="1" thickTop="1" thickBot="1" x14ac:dyDescent="0.2">
      <c r="A17" s="48" t="s">
        <v>33</v>
      </c>
      <c r="B17" s="49"/>
      <c r="C17" s="49"/>
      <c r="D17" s="49"/>
      <c r="E17" s="50"/>
      <c r="F17" s="16" t="str">
        <f t="shared" si="10"/>
        <v/>
      </c>
      <c r="G17" s="17" t="str">
        <f t="shared" si="11"/>
        <v/>
      </c>
      <c r="H17" s="16" t="str">
        <f t="shared" si="12"/>
        <v/>
      </c>
      <c r="I17" s="18" t="str">
        <f t="shared" si="13"/>
        <v/>
      </c>
      <c r="J17" s="17" t="str">
        <f t="shared" si="14"/>
        <v/>
      </c>
      <c r="K17" s="16" t="str">
        <f t="shared" si="15"/>
        <v/>
      </c>
      <c r="L17" s="18" t="str">
        <f t="shared" si="16"/>
        <v/>
      </c>
      <c r="M17" s="17" t="str">
        <f t="shared" si="17"/>
        <v/>
      </c>
      <c r="N17" s="16" t="str">
        <f t="shared" si="18"/>
        <v/>
      </c>
      <c r="O17" s="18" t="str">
        <f t="shared" si="19"/>
        <v/>
      </c>
      <c r="P17" s="17" t="str">
        <f t="shared" si="20"/>
        <v/>
      </c>
      <c r="Q17" s="2" t="s">
        <v>32</v>
      </c>
      <c r="S17" s="15"/>
      <c r="T17" s="13"/>
      <c r="U17">
        <f t="shared" si="0"/>
        <v>0</v>
      </c>
      <c r="V17">
        <f t="shared" si="1"/>
        <v>0</v>
      </c>
      <c r="W17">
        <f t="shared" si="2"/>
        <v>0</v>
      </c>
      <c r="X17">
        <f t="shared" si="3"/>
        <v>0</v>
      </c>
      <c r="Y17">
        <f t="shared" si="4"/>
        <v>0</v>
      </c>
      <c r="Z17">
        <f t="shared" si="5"/>
        <v>0</v>
      </c>
      <c r="AA17">
        <f t="shared" si="6"/>
        <v>0</v>
      </c>
      <c r="AB17">
        <f t="shared" si="7"/>
        <v>0</v>
      </c>
      <c r="AC17">
        <f t="shared" si="8"/>
        <v>0</v>
      </c>
      <c r="AD17">
        <f t="shared" si="9"/>
        <v>0</v>
      </c>
    </row>
    <row r="18" spans="1:30" ht="24.75" customHeight="1" thickTop="1" thickBot="1" x14ac:dyDescent="0.2">
      <c r="A18" s="3"/>
      <c r="B18" s="56" t="s">
        <v>46</v>
      </c>
      <c r="C18" s="49"/>
      <c r="D18" s="49"/>
      <c r="E18" s="50"/>
      <c r="F18" s="16" t="str">
        <f t="shared" si="10"/>
        <v/>
      </c>
      <c r="G18" s="17" t="str">
        <f t="shared" si="11"/>
        <v/>
      </c>
      <c r="H18" s="16" t="str">
        <f t="shared" si="12"/>
        <v/>
      </c>
      <c r="I18" s="18" t="str">
        <f t="shared" si="13"/>
        <v/>
      </c>
      <c r="J18" s="17" t="str">
        <f t="shared" si="14"/>
        <v/>
      </c>
      <c r="K18" s="16" t="str">
        <f t="shared" si="15"/>
        <v/>
      </c>
      <c r="L18" s="18" t="str">
        <f t="shared" si="16"/>
        <v/>
      </c>
      <c r="M18" s="17" t="str">
        <f t="shared" si="17"/>
        <v/>
      </c>
      <c r="N18" s="16" t="str">
        <f t="shared" si="18"/>
        <v/>
      </c>
      <c r="O18" s="18" t="str">
        <f t="shared" si="19"/>
        <v/>
      </c>
      <c r="P18" s="17" t="str">
        <f t="shared" si="20"/>
        <v/>
      </c>
      <c r="Q18" s="2"/>
      <c r="S18" s="15"/>
      <c r="T18" s="13"/>
      <c r="U18">
        <f>INT(S18/1000000000)</f>
        <v>0</v>
      </c>
      <c r="V18">
        <f t="shared" si="1"/>
        <v>0</v>
      </c>
      <c r="W18">
        <f t="shared" si="2"/>
        <v>0</v>
      </c>
      <c r="X18">
        <f t="shared" si="3"/>
        <v>0</v>
      </c>
      <c r="Y18">
        <f t="shared" si="4"/>
        <v>0</v>
      </c>
      <c r="Z18">
        <f t="shared" si="5"/>
        <v>0</v>
      </c>
      <c r="AA18">
        <f t="shared" si="6"/>
        <v>0</v>
      </c>
      <c r="AB18">
        <f t="shared" si="7"/>
        <v>0</v>
      </c>
      <c r="AC18">
        <f t="shared" si="8"/>
        <v>0</v>
      </c>
      <c r="AD18">
        <f t="shared" si="9"/>
        <v>0</v>
      </c>
    </row>
    <row r="19" spans="1:30" ht="24.75" customHeight="1" thickTop="1" thickBot="1" x14ac:dyDescent="0.2">
      <c r="A19" s="3"/>
      <c r="B19" s="56" t="s">
        <v>34</v>
      </c>
      <c r="C19" s="49"/>
      <c r="D19" s="49"/>
      <c r="E19" s="50"/>
      <c r="F19" s="16" t="str">
        <f t="shared" si="10"/>
        <v/>
      </c>
      <c r="G19" s="17" t="str">
        <f t="shared" si="11"/>
        <v/>
      </c>
      <c r="H19" s="16" t="str">
        <f t="shared" si="12"/>
        <v/>
      </c>
      <c r="I19" s="18" t="str">
        <f t="shared" si="13"/>
        <v/>
      </c>
      <c r="J19" s="17" t="str">
        <f t="shared" si="14"/>
        <v/>
      </c>
      <c r="K19" s="16" t="str">
        <f t="shared" si="15"/>
        <v/>
      </c>
      <c r="L19" s="18" t="str">
        <f t="shared" si="16"/>
        <v/>
      </c>
      <c r="M19" s="17" t="str">
        <f t="shared" si="17"/>
        <v/>
      </c>
      <c r="N19" s="16" t="str">
        <f t="shared" si="18"/>
        <v/>
      </c>
      <c r="O19" s="18" t="str">
        <f t="shared" si="19"/>
        <v/>
      </c>
      <c r="P19" s="17" t="str">
        <f t="shared" si="20"/>
        <v/>
      </c>
      <c r="Q19" s="2"/>
      <c r="S19" s="25"/>
      <c r="T19" s="13"/>
      <c r="U19">
        <f t="shared" si="0"/>
        <v>0</v>
      </c>
      <c r="V19">
        <f t="shared" si="1"/>
        <v>0</v>
      </c>
      <c r="W19">
        <f t="shared" si="2"/>
        <v>0</v>
      </c>
      <c r="X19">
        <f t="shared" si="3"/>
        <v>0</v>
      </c>
      <c r="Y19">
        <f t="shared" si="4"/>
        <v>0</v>
      </c>
      <c r="Z19">
        <f t="shared" si="5"/>
        <v>0</v>
      </c>
      <c r="AA19">
        <f t="shared" si="6"/>
        <v>0</v>
      </c>
      <c r="AB19">
        <f t="shared" si="7"/>
        <v>0</v>
      </c>
      <c r="AC19">
        <f t="shared" si="8"/>
        <v>0</v>
      </c>
      <c r="AD19">
        <f t="shared" si="9"/>
        <v>0</v>
      </c>
    </row>
    <row r="20" spans="1:30" ht="24.75" customHeight="1" thickTop="1" thickBot="1" x14ac:dyDescent="0.2">
      <c r="A20" s="48" t="s">
        <v>40</v>
      </c>
      <c r="B20" s="49"/>
      <c r="C20" s="49"/>
      <c r="D20" s="49"/>
      <c r="E20" s="50"/>
      <c r="F20" s="16" t="str">
        <f>IF(999999999&gt;$S20,"",IF($S20&lt;9999999999,"￥",IF($S20&lt;10000000000,"",T20)))</f>
        <v/>
      </c>
      <c r="G20" s="17" t="str">
        <f>IF(99999999&gt;$S20,"",IF($S20&lt;999999999,"￥",IF($S20&lt;1000000000,"",U20)))</f>
        <v/>
      </c>
      <c r="H20" s="16" t="str">
        <f>IF(9999999&gt;$S20,"",IF($S20&lt;99999999,"￥",IF($S20&lt;100000000,"",V20)))</f>
        <v/>
      </c>
      <c r="I20" s="18" t="str">
        <f>IF(999999&gt;$S20,"",IF($S20&lt;9999999,"￥",IF($S20&lt;10000000,"",W20)))</f>
        <v/>
      </c>
      <c r="J20" s="17" t="str">
        <f>IF(99999&gt;$S20,"",IF($S20&lt;999999,"￥",IF($S20&lt;1000000,"",X20)))</f>
        <v/>
      </c>
      <c r="K20" s="16" t="str">
        <f>IF(9999&gt;$S20,"",IF($S20&lt;99999,"￥",IF($S20&lt;100000,"",Y20)))</f>
        <v/>
      </c>
      <c r="L20" s="18" t="str">
        <f>IF(999&gt;$S20,"",IF($S20&lt;9999,"￥",IF($S20&lt;10000,"",Z20)))</f>
        <v/>
      </c>
      <c r="M20" s="17" t="str">
        <f>IF(99&gt;$S20,"",IF($S20&lt;999,"￥",IF($S20&lt;1000,"",AA20)))</f>
        <v/>
      </c>
      <c r="N20" s="16" t="str">
        <f>IF(9&gt;$S20,"",IF($S20&lt;99,"￥",IF($S20&lt;100,"",AB20)))</f>
        <v/>
      </c>
      <c r="O20" s="18" t="str">
        <f>IF(1&gt;$S20,"",IF($S20&lt;9,"￥",IF($S20&lt;10,"",AC20)))</f>
        <v/>
      </c>
      <c r="P20" s="17" t="str">
        <f>IF(0&gt;=$S20,"",IF($S20&lt;1,"￥",IF($S20&lt;1,"",AD20)))</f>
        <v/>
      </c>
      <c r="Q20" s="2" t="s">
        <v>41</v>
      </c>
      <c r="S20" s="29">
        <f>S13+S16+S17</f>
        <v>0</v>
      </c>
      <c r="T20" s="13"/>
      <c r="U20">
        <f t="shared" ref="U20:U25" si="21">INT(S20/1000000000)</f>
        <v>0</v>
      </c>
      <c r="V20">
        <f t="shared" ref="V20:V25" si="22">INT((S20-U20*1000000000)/100000000)</f>
        <v>0</v>
      </c>
      <c r="W20">
        <f t="shared" ref="W20:W25" si="23">INT((S20-U20*1000000000-V20*100000000)/10000000)</f>
        <v>0</v>
      </c>
      <c r="X20">
        <f t="shared" ref="X20:X25" si="24">INT((S20-U20*1000000000-V20*100000000-W20*10000000)/1000000)</f>
        <v>0</v>
      </c>
      <c r="Y20">
        <f t="shared" ref="Y20:Y25" si="25">INT((S20-U20*1000000000-V20*100000000-W20*10000000-X20*1000000)/100000)</f>
        <v>0</v>
      </c>
      <c r="Z20">
        <f t="shared" ref="Z20:Z25" si="26">INT((S20-U20*1000000000-V20*100000000-W20*10000000-X20*1000000-Y20*100000)/10000)</f>
        <v>0</v>
      </c>
      <c r="AA20">
        <f t="shared" ref="AA20:AA25" si="27">INT((S20-U20*1000000000-V20*100000000-W20*10000000-X20*1000000-Y20*100000-Z20*10000)/1000)</f>
        <v>0</v>
      </c>
      <c r="AB20">
        <f t="shared" ref="AB20:AB25" si="28">INT((S20-U20*1000000000-V20*100000000-W20*10000000-X20*1000000-Y20*100000-Z20*10000-AA20*1000)/100)</f>
        <v>0</v>
      </c>
      <c r="AC20">
        <f t="shared" ref="AC20:AC25" si="29">INT((S20-U20*1000000000-V20*100000000-W20*10000000-X20*1000000-Y20*100000-Z20*10000-AA20*1000-AB20*100)/10)</f>
        <v>0</v>
      </c>
      <c r="AD20">
        <f t="shared" ref="AD20:AD25" si="30">INT((S20-U20*1000000000-V20*100000000-W20*10000000-X20*1000000-Y20*100000-Z20*10000-AA20*1000-AB20*100-AC20*10))</f>
        <v>0</v>
      </c>
    </row>
    <row r="21" spans="1:30" ht="24.75" customHeight="1" thickTop="1" thickBot="1" x14ac:dyDescent="0.2">
      <c r="A21" s="3"/>
      <c r="B21" s="68" t="s">
        <v>42</v>
      </c>
      <c r="C21" s="69"/>
      <c r="D21" s="69"/>
      <c r="E21" s="70"/>
      <c r="F21" s="16" t="str">
        <f>IF(999999999&gt;$S21,"",IF($S21&lt;9999999999,"￥",IF($S21&lt;10000000000,"",T21)))</f>
        <v/>
      </c>
      <c r="G21" s="17" t="str">
        <f>IF(99999999&gt;$S21,"",IF($S21&lt;999999999,"￥",IF($S21&lt;1000000000,"",U21)))</f>
        <v/>
      </c>
      <c r="H21" s="16" t="str">
        <f>IF(9999999&gt;$S21,"",IF($S21&lt;99999999,"￥",IF($S21&lt;100000000,"",V21)))</f>
        <v/>
      </c>
      <c r="I21" s="18" t="str">
        <f>IF(999999&gt;$S21,"",IF($S21&lt;9999999,"￥",IF($S21&lt;10000000,"",W21)))</f>
        <v/>
      </c>
      <c r="J21" s="17" t="str">
        <f>IF(99999&gt;$S21,"",IF($S21&lt;999999,"￥",IF($S21&lt;1000000,"",X21)))</f>
        <v/>
      </c>
      <c r="K21" s="16" t="str">
        <f>IF(9999&gt;$S21,"",IF($S21&lt;99999,"￥",IF($S21&lt;100000,"",Y21)))</f>
        <v/>
      </c>
      <c r="L21" s="18" t="str">
        <f>IF(999&gt;$S21,"",IF($S21&lt;9999,"￥",IF($S21&lt;10000,"",Z21)))</f>
        <v/>
      </c>
      <c r="M21" s="17" t="str">
        <f>IF(99&gt;$S21,"",IF($S21&lt;999,"￥",IF($S21&lt;1000,"",AA21)))</f>
        <v/>
      </c>
      <c r="N21" s="16" t="str">
        <f>IF(9&gt;$S21,"",IF($S21&lt;99,"￥",IF($S21&lt;100,"",AB21)))</f>
        <v/>
      </c>
      <c r="O21" s="18" t="str">
        <f>IF(1&gt;$S21,"",IF($S21&lt;9,"￥",IF($S21&lt;10,"",AC21)))</f>
        <v/>
      </c>
      <c r="P21" s="17" t="str">
        <f>IF(0&gt;=$S21,"",IF($S21&lt;1,"￥",IF($S21&lt;1,"",AD21)))</f>
        <v/>
      </c>
      <c r="Q21" s="2"/>
      <c r="S21" s="25"/>
      <c r="T21" s="13"/>
      <c r="U21">
        <f t="shared" si="21"/>
        <v>0</v>
      </c>
      <c r="V21">
        <f t="shared" si="22"/>
        <v>0</v>
      </c>
      <c r="W21">
        <f t="shared" si="23"/>
        <v>0</v>
      </c>
      <c r="X21">
        <f t="shared" si="24"/>
        <v>0</v>
      </c>
      <c r="Y21">
        <f t="shared" si="25"/>
        <v>0</v>
      </c>
      <c r="Z21">
        <f t="shared" si="26"/>
        <v>0</v>
      </c>
      <c r="AA21">
        <f t="shared" si="27"/>
        <v>0</v>
      </c>
      <c r="AB21">
        <f t="shared" si="28"/>
        <v>0</v>
      </c>
      <c r="AC21">
        <f t="shared" si="29"/>
        <v>0</v>
      </c>
      <c r="AD21">
        <f t="shared" si="30"/>
        <v>0</v>
      </c>
    </row>
    <row r="22" spans="1:30" ht="24.75" customHeight="1" thickTop="1" thickBot="1" x14ac:dyDescent="0.2">
      <c r="A22" s="48" t="s">
        <v>43</v>
      </c>
      <c r="B22" s="49"/>
      <c r="C22" s="49"/>
      <c r="D22" s="49"/>
      <c r="E22" s="50"/>
      <c r="F22" s="16" t="str">
        <f>IF(999999999&gt;$S22,"",IF($S22&lt;9999999999,"￥",IF($S22&lt;10000000000,"",T22)))</f>
        <v/>
      </c>
      <c r="G22" s="17" t="str">
        <f>IF(99999999&gt;$S22,"",IF($S22&lt;999999999,"￥",IF($S22&lt;1000000000,"",U22)))</f>
        <v/>
      </c>
      <c r="H22" s="16" t="str">
        <f>IF(9999999&gt;$S22,"",IF($S22&lt;99999999,"￥",IF($S22&lt;100000000,"",V22)))</f>
        <v/>
      </c>
      <c r="I22" s="18" t="str">
        <f>IF(999999&gt;$S22,"",IF($S22&lt;9999999,"￥",IF($S22&lt;10000000,"",W22)))</f>
        <v/>
      </c>
      <c r="J22" s="17" t="str">
        <f>IF(99999&gt;$S22,"",IF($S22&lt;999999,"￥",IF($S22&lt;1000000,"",X22)))</f>
        <v/>
      </c>
      <c r="K22" s="16" t="str">
        <f>IF(9999&gt;$S22,"",IF($S22&lt;99999,"￥",IF($S22&lt;100000,"",Y22)))</f>
        <v/>
      </c>
      <c r="L22" s="18" t="str">
        <f>IF(999&gt;$S22,"",IF($S22&lt;9999,"￥",IF($S22&lt;10000,"",Z22)))</f>
        <v/>
      </c>
      <c r="M22" s="17" t="str">
        <f>IF(99&gt;$S22,"",IF($S22&lt;999,"￥",IF($S22&lt;1000,"",AA22)))</f>
        <v/>
      </c>
      <c r="N22" s="16" t="str">
        <f>IF(9&gt;$S22,"",IF($S22&lt;99,"￥",IF($S22&lt;100,"",AB22)))</f>
        <v/>
      </c>
      <c r="O22" s="18" t="str">
        <f>IF(1&gt;$S22,"",IF($S22&lt;9,"￥",IF($S22&lt;10,"",AC22)))</f>
        <v/>
      </c>
      <c r="P22" s="17" t="str">
        <f>IF(0&gt;=$S22,"",IF($S22&lt;1,"￥",IF($S22&lt;1,"",AD22)))</f>
        <v/>
      </c>
      <c r="Q22" s="2" t="s">
        <v>44</v>
      </c>
      <c r="S22" s="15"/>
      <c r="T22" s="13"/>
      <c r="U22">
        <f t="shared" si="21"/>
        <v>0</v>
      </c>
      <c r="V22">
        <f t="shared" si="22"/>
        <v>0</v>
      </c>
      <c r="W22">
        <f t="shared" si="23"/>
        <v>0</v>
      </c>
      <c r="X22">
        <f t="shared" si="24"/>
        <v>0</v>
      </c>
      <c r="Y22">
        <f t="shared" si="25"/>
        <v>0</v>
      </c>
      <c r="Z22">
        <f t="shared" si="26"/>
        <v>0</v>
      </c>
      <c r="AA22">
        <f t="shared" si="27"/>
        <v>0</v>
      </c>
      <c r="AB22">
        <f t="shared" si="28"/>
        <v>0</v>
      </c>
      <c r="AC22">
        <f t="shared" si="29"/>
        <v>0</v>
      </c>
      <c r="AD22">
        <f t="shared" si="30"/>
        <v>0</v>
      </c>
    </row>
    <row r="23" spans="1:30" ht="24.75" customHeight="1" thickTop="1" thickBot="1" x14ac:dyDescent="0.2">
      <c r="A23" s="48" t="s">
        <v>35</v>
      </c>
      <c r="B23" s="49"/>
      <c r="C23" s="49"/>
      <c r="D23" s="49"/>
      <c r="E23" s="50"/>
      <c r="F23" s="16" t="str">
        <f>IF(999999999&gt;$S23,"",IF($S23&lt;9999999999,"￥",IF($S23&lt;10000000000,"",T23)))</f>
        <v/>
      </c>
      <c r="G23" s="17" t="str">
        <f>IF(99999999&gt;$S23,"",IF($S23&lt;999999999,"￥",IF($S23&lt;1000000000,"",U23)))</f>
        <v/>
      </c>
      <c r="H23" s="16" t="str">
        <f>IF(9999999&gt;$S23,"",IF($S23&lt;99999999,"￥",IF($S23&lt;100000000,"",V23)))</f>
        <v/>
      </c>
      <c r="I23" s="18" t="str">
        <f>IF(999999&gt;$S23,"",IF($S23&lt;9999999,"￥",IF($S23&lt;10000000,"",W23)))</f>
        <v/>
      </c>
      <c r="J23" s="17" t="str">
        <f>IF(99999&gt;$S23,"",IF($S23&lt;999999,"￥",IF($S23&lt;1000000,"",X23)))</f>
        <v/>
      </c>
      <c r="K23" s="16" t="str">
        <f>IF(9999&gt;$S23,"",IF($S23&lt;99999,"￥",IF($S23&lt;100000,"",Y23)))</f>
        <v/>
      </c>
      <c r="L23" s="18" t="str">
        <f>IF(999&gt;$S23,"",IF($S23&lt;9999,"￥",IF($S23&lt;10000,"",Z23)))</f>
        <v/>
      </c>
      <c r="M23" s="17" t="str">
        <f>IF(99&gt;$S23,"",IF($S23&lt;999,"￥",IF($S23&lt;1000,"",AA23)))</f>
        <v/>
      </c>
      <c r="N23" s="16" t="str">
        <f>IF(9&gt;$S23,"",IF($S23&lt;99,"￥",IF($S23&lt;100,"",AB23)))</f>
        <v/>
      </c>
      <c r="O23" s="18" t="str">
        <f>IF(1&gt;$S23,"",IF($S23&lt;9,"￥",IF($S23&lt;10,"",AC23)))</f>
        <v/>
      </c>
      <c r="P23" s="17" t="str">
        <f>IF(0&gt;=$S23,"",IF($S23&lt;1,"￥",IF($S23&lt;1,"",AD23)))</f>
        <v/>
      </c>
      <c r="Q23" s="2" t="s">
        <v>45</v>
      </c>
      <c r="S23" s="31">
        <f>S20+S22</f>
        <v>0</v>
      </c>
      <c r="T23" s="13"/>
      <c r="U23">
        <f t="shared" si="21"/>
        <v>0</v>
      </c>
      <c r="V23">
        <f t="shared" si="22"/>
        <v>0</v>
      </c>
      <c r="W23">
        <f t="shared" si="23"/>
        <v>0</v>
      </c>
      <c r="X23">
        <f t="shared" si="24"/>
        <v>0</v>
      </c>
      <c r="Y23">
        <f t="shared" si="25"/>
        <v>0</v>
      </c>
      <c r="Z23">
        <f t="shared" si="26"/>
        <v>0</v>
      </c>
      <c r="AA23">
        <f t="shared" si="27"/>
        <v>0</v>
      </c>
      <c r="AB23">
        <f t="shared" si="28"/>
        <v>0</v>
      </c>
      <c r="AC23">
        <f t="shared" si="29"/>
        <v>0</v>
      </c>
      <c r="AD23">
        <f t="shared" si="30"/>
        <v>0</v>
      </c>
    </row>
    <row r="24" spans="1:30" ht="4.5" customHeight="1" thickTop="1" x14ac:dyDescent="0.15">
      <c r="A24" s="44"/>
      <c r="B24" s="45"/>
      <c r="C24" s="45"/>
      <c r="D24" s="45"/>
      <c r="E24" s="46"/>
      <c r="F24" s="19"/>
      <c r="G24" s="5"/>
      <c r="H24" s="3"/>
      <c r="I24" s="4"/>
      <c r="J24" s="5"/>
      <c r="K24" s="7"/>
      <c r="L24" s="4"/>
      <c r="M24" s="6"/>
      <c r="N24" s="3"/>
      <c r="O24" s="4"/>
      <c r="P24" s="5"/>
      <c r="Q24" s="2"/>
      <c r="S24" s="32"/>
      <c r="T24" s="13"/>
      <c r="U24">
        <f t="shared" si="21"/>
        <v>0</v>
      </c>
      <c r="V24">
        <f t="shared" si="22"/>
        <v>0</v>
      </c>
      <c r="W24">
        <f t="shared" si="23"/>
        <v>0</v>
      </c>
      <c r="X24">
        <f t="shared" si="24"/>
        <v>0</v>
      </c>
      <c r="Y24">
        <f t="shared" si="25"/>
        <v>0</v>
      </c>
      <c r="Z24">
        <f t="shared" si="26"/>
        <v>0</v>
      </c>
      <c r="AA24">
        <f t="shared" si="27"/>
        <v>0</v>
      </c>
      <c r="AB24">
        <f t="shared" si="28"/>
        <v>0</v>
      </c>
      <c r="AC24">
        <f t="shared" si="29"/>
        <v>0</v>
      </c>
      <c r="AD24">
        <f t="shared" si="30"/>
        <v>0</v>
      </c>
    </row>
    <row r="25" spans="1:30" ht="30" customHeight="1" x14ac:dyDescent="0.15">
      <c r="A25" s="65" t="s">
        <v>16</v>
      </c>
      <c r="B25" s="66"/>
      <c r="C25" s="66"/>
      <c r="D25" s="66"/>
      <c r="E25" s="67"/>
      <c r="F25" s="16" t="str">
        <f>IF(999999999&gt;$S25,"",IF($S25&lt;9999999999,"￥",IF($S25&lt;10000000000,"",T25)))</f>
        <v/>
      </c>
      <c r="G25" s="17" t="str">
        <f>IF(99999999&gt;$S25,"",IF($S25&lt;999999999,"￥",IF($S25&lt;1000000000,"",U25)))</f>
        <v/>
      </c>
      <c r="H25" s="16" t="str">
        <f>IF(9999999&gt;$S25,"",IF($S25&lt;99999999,"￥",IF($S25&lt;100000000,"",V25)))</f>
        <v/>
      </c>
      <c r="I25" s="18" t="str">
        <f>IF(999999&gt;$S25,"",IF($S25&lt;9999999,"￥",IF($S25&lt;10000000,"",W25)))</f>
        <v/>
      </c>
      <c r="J25" s="17" t="str">
        <f>IF(99999&gt;$S25,"",IF($S25&lt;999999,"￥",IF($S25&lt;1000000,"",X25)))</f>
        <v/>
      </c>
      <c r="K25" s="16" t="str">
        <f>IF(9999&gt;$S25,"",IF($S25&lt;99999,"￥",IF($S25&lt;100000,"",Y25)))</f>
        <v/>
      </c>
      <c r="L25" s="18" t="str">
        <f>IF(999&gt;$S25,"",IF($S25&lt;9999,"￥",IF($S25&lt;10000,"",Z25)))</f>
        <v/>
      </c>
      <c r="M25" s="17" t="str">
        <f>IF(99&gt;$S25,"",IF($S25&lt;999,"￥",IF($S25&lt;1000,"",AA25)))</f>
        <v/>
      </c>
      <c r="N25" s="16" t="str">
        <f>IF(9&gt;$S25,"",IF($S25&lt;99,"￥",IF($S25&lt;100,"",AB25)))</f>
        <v/>
      </c>
      <c r="O25" s="18" t="str">
        <f>IF(1&gt;$S25,"",IF($S25&lt;9,"￥",IF($S25&lt;10,"",AC25)))</f>
        <v/>
      </c>
      <c r="P25" s="17" t="str">
        <f>IF(0&gt;=$S25,"",IF($S25&lt;1,"￥",IF($S25&lt;1,"",AD25)))</f>
        <v/>
      </c>
      <c r="Q25" s="2" t="s">
        <v>35</v>
      </c>
      <c r="S25" s="32">
        <f>S23</f>
        <v>0</v>
      </c>
      <c r="T25" s="13"/>
      <c r="U25">
        <f t="shared" si="21"/>
        <v>0</v>
      </c>
      <c r="V25">
        <f t="shared" si="22"/>
        <v>0</v>
      </c>
      <c r="W25">
        <f t="shared" si="23"/>
        <v>0</v>
      </c>
      <c r="X25">
        <f t="shared" si="24"/>
        <v>0</v>
      </c>
      <c r="Y25">
        <f t="shared" si="25"/>
        <v>0</v>
      </c>
      <c r="Z25">
        <f t="shared" si="26"/>
        <v>0</v>
      </c>
      <c r="AA25">
        <f t="shared" si="27"/>
        <v>0</v>
      </c>
      <c r="AB25">
        <f t="shared" si="28"/>
        <v>0</v>
      </c>
      <c r="AC25">
        <f t="shared" si="29"/>
        <v>0</v>
      </c>
      <c r="AD25">
        <f t="shared" si="30"/>
        <v>0</v>
      </c>
    </row>
    <row r="26" spans="1:30" ht="4.5" customHeight="1" x14ac:dyDescent="0.15">
      <c r="A26" s="44"/>
      <c r="B26" s="45"/>
      <c r="C26" s="45"/>
      <c r="D26" s="45"/>
      <c r="E26" s="46"/>
      <c r="F26" s="19"/>
      <c r="G26" s="5"/>
      <c r="H26" s="3"/>
      <c r="I26" s="4"/>
      <c r="J26" s="5"/>
      <c r="K26" s="7"/>
      <c r="L26" s="4"/>
      <c r="M26" s="6"/>
      <c r="N26" s="3"/>
      <c r="O26" s="4"/>
      <c r="P26" s="5"/>
      <c r="Q26" s="2"/>
      <c r="T26" s="13"/>
      <c r="U26">
        <f t="shared" si="0"/>
        <v>0</v>
      </c>
      <c r="V26">
        <f t="shared" si="1"/>
        <v>0</v>
      </c>
      <c r="W26">
        <f t="shared" si="2"/>
        <v>0</v>
      </c>
      <c r="X26">
        <f t="shared" si="3"/>
        <v>0</v>
      </c>
      <c r="Y26">
        <f t="shared" si="4"/>
        <v>0</v>
      </c>
      <c r="Z26">
        <f t="shared" si="5"/>
        <v>0</v>
      </c>
      <c r="AA26">
        <f t="shared" si="6"/>
        <v>0</v>
      </c>
      <c r="AB26">
        <f t="shared" si="7"/>
        <v>0</v>
      </c>
      <c r="AC26">
        <f t="shared" si="8"/>
        <v>0</v>
      </c>
      <c r="AD26">
        <f t="shared" si="9"/>
        <v>0</v>
      </c>
    </row>
    <row r="27" spans="1:30" ht="20.25" customHeight="1" x14ac:dyDescent="0.15">
      <c r="A27" s="47" t="s">
        <v>19</v>
      </c>
      <c r="B27" s="42"/>
      <c r="C27" s="43" t="s">
        <v>13</v>
      </c>
      <c r="D27" s="43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7"/>
    </row>
    <row r="28" spans="1:30" ht="20.25" customHeight="1" x14ac:dyDescent="0.15">
      <c r="A28" s="47"/>
      <c r="B28" s="42"/>
      <c r="C28" s="43" t="s">
        <v>11</v>
      </c>
      <c r="D28" s="43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7"/>
    </row>
    <row r="29" spans="1:30" ht="20.25" customHeight="1" x14ac:dyDescent="0.15">
      <c r="A29" s="47"/>
      <c r="B29" s="42"/>
      <c r="C29" s="43" t="s">
        <v>12</v>
      </c>
      <c r="D29" s="43"/>
      <c r="E29" s="38"/>
      <c r="F29" s="38"/>
      <c r="G29" s="38"/>
      <c r="H29" s="38"/>
      <c r="I29" s="38"/>
      <c r="J29" s="38"/>
      <c r="K29" s="38"/>
      <c r="L29" s="38"/>
      <c r="M29" s="38"/>
      <c r="N29" s="38"/>
      <c r="P29" s="34" t="s">
        <v>9</v>
      </c>
      <c r="Q29" s="20"/>
    </row>
    <row r="30" spans="1:30" ht="20.25" customHeight="1" x14ac:dyDescent="0.15">
      <c r="A30" s="21"/>
      <c r="B30" s="14"/>
      <c r="C30" s="42" t="s">
        <v>15</v>
      </c>
      <c r="D30" s="42"/>
      <c r="E30" s="38"/>
      <c r="F30" s="38"/>
      <c r="G30" s="38"/>
      <c r="H30" s="38"/>
      <c r="I30" s="38"/>
      <c r="J30" s="38"/>
      <c r="K30" s="38"/>
      <c r="L30" s="38"/>
      <c r="M30" s="38"/>
      <c r="N30" s="38"/>
      <c r="P30" s="34"/>
      <c r="Q30" s="20"/>
    </row>
    <row r="31" spans="1:30" ht="17.25" x14ac:dyDescent="0.15">
      <c r="A31" s="40" t="s">
        <v>17</v>
      </c>
      <c r="B31" s="41"/>
      <c r="C31" s="41"/>
      <c r="D31" s="41"/>
      <c r="E31" s="39" t="s">
        <v>22</v>
      </c>
      <c r="F31" s="39"/>
      <c r="G31" s="39"/>
      <c r="H31" s="39"/>
      <c r="I31" s="22"/>
      <c r="J31" s="35" t="s">
        <v>10</v>
      </c>
      <c r="K31" s="35"/>
      <c r="L31" s="23"/>
      <c r="M31" s="23"/>
      <c r="N31" s="23"/>
      <c r="O31" s="23"/>
      <c r="P31" s="23"/>
      <c r="Q31" s="24"/>
    </row>
  </sheetData>
  <mergeCells count="41">
    <mergeCell ref="A2:Q2"/>
    <mergeCell ref="A5:E5"/>
    <mergeCell ref="A25:E25"/>
    <mergeCell ref="A24:E24"/>
    <mergeCell ref="B9:E9"/>
    <mergeCell ref="B10:E10"/>
    <mergeCell ref="B11:E11"/>
    <mergeCell ref="A13:E13"/>
    <mergeCell ref="B14:E14"/>
    <mergeCell ref="B15:E15"/>
    <mergeCell ref="B12:E12"/>
    <mergeCell ref="A20:E20"/>
    <mergeCell ref="B21:E21"/>
    <mergeCell ref="A16:E16"/>
    <mergeCell ref="B18:E18"/>
    <mergeCell ref="A17:E17"/>
    <mergeCell ref="A22:E22"/>
    <mergeCell ref="A23:E23"/>
    <mergeCell ref="C28:D28"/>
    <mergeCell ref="A3:C3"/>
    <mergeCell ref="A4:C4"/>
    <mergeCell ref="D3:Q3"/>
    <mergeCell ref="D4:Q4"/>
    <mergeCell ref="Q5:Q6"/>
    <mergeCell ref="F5:P5"/>
    <mergeCell ref="B8:E8"/>
    <mergeCell ref="B19:E19"/>
    <mergeCell ref="A6:E6"/>
    <mergeCell ref="A31:D31"/>
    <mergeCell ref="C30:D30"/>
    <mergeCell ref="C29:D29"/>
    <mergeCell ref="A26:E26"/>
    <mergeCell ref="C27:D27"/>
    <mergeCell ref="A27:B29"/>
    <mergeCell ref="P29:P30"/>
    <mergeCell ref="J31:K31"/>
    <mergeCell ref="E27:Q27"/>
    <mergeCell ref="E28:Q28"/>
    <mergeCell ref="E29:N29"/>
    <mergeCell ref="E30:N30"/>
    <mergeCell ref="E31:H31"/>
  </mergeCells>
  <phoneticPr fontId="1"/>
  <printOptions horizontalCentered="1"/>
  <pageMargins left="0.70866141732283472" right="0.70866141732283472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入札内訳書</vt:lpstr>
      <vt:lpstr>入札内訳書!Print_Area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谷山 貴慶</dc:creator>
  <cp:lastModifiedBy>清水 佑樹 (Shimizu Yuki)</cp:lastModifiedBy>
  <cp:lastPrinted>2026-07-02T09:37:46Z</cp:lastPrinted>
  <dcterms:created xsi:type="dcterms:W3CDTF">2015-06-23T23:38:57Z</dcterms:created>
  <dcterms:modified xsi:type="dcterms:W3CDTF">2026-07-02T09:37:48Z</dcterms:modified>
</cp:coreProperties>
</file>