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.kushima.local\28FM戦略課\05建築営繕係\10建築係\令和８年度\04.設計\7_福祉事務所\01　本城ふれあいセンター解体工事\入札依頼書\"/>
    </mc:Choice>
  </mc:AlternateContent>
  <xr:revisionPtr revIDLastSave="0" documentId="13_ncr:1_{ED8B9E98-A4AF-482A-9158-5AF58E5A9771}" xr6:coauthVersionLast="47" xr6:coauthVersionMax="47" xr10:uidLastSave="{00000000-0000-0000-0000-000000000000}"/>
  <bookViews>
    <workbookView xWindow="-28920" yWindow="75" windowWidth="29040" windowHeight="15720" xr2:uid="{C1563C26-F854-4B0A-A024-5C76A366BE37}"/>
  </bookViews>
  <sheets>
    <sheet name="入札内訳書" sheetId="1" r:id="rId1"/>
  </sheets>
  <definedNames>
    <definedName name="_xlnm.Print_Area" localSheetId="0">入札内訳書!$A$1:$Q$34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P13" i="1"/>
  <c r="O13" i="1"/>
  <c r="N13" i="1"/>
  <c r="M13" i="1"/>
  <c r="L13" i="1"/>
  <c r="K13" i="1"/>
  <c r="J13" i="1"/>
  <c r="I13" i="1"/>
  <c r="H13" i="1"/>
  <c r="G13" i="1"/>
  <c r="F13" i="1"/>
  <c r="U12" i="1"/>
  <c r="P12" i="1"/>
  <c r="O12" i="1"/>
  <c r="N12" i="1"/>
  <c r="M12" i="1"/>
  <c r="L12" i="1"/>
  <c r="K12" i="1"/>
  <c r="J12" i="1"/>
  <c r="I12" i="1"/>
  <c r="H12" i="1"/>
  <c r="G12" i="1"/>
  <c r="F12" i="1"/>
  <c r="U14" i="1"/>
  <c r="P14" i="1"/>
  <c r="O14" i="1"/>
  <c r="N14" i="1"/>
  <c r="M14" i="1"/>
  <c r="L14" i="1"/>
  <c r="K14" i="1"/>
  <c r="J14" i="1"/>
  <c r="I14" i="1"/>
  <c r="H14" i="1"/>
  <c r="G14" i="1"/>
  <c r="F14" i="1"/>
  <c r="F8" i="1"/>
  <c r="G8" i="1"/>
  <c r="H8" i="1"/>
  <c r="I8" i="1"/>
  <c r="J8" i="1"/>
  <c r="K8" i="1"/>
  <c r="L8" i="1"/>
  <c r="M8" i="1"/>
  <c r="N8" i="1"/>
  <c r="O8" i="1"/>
  <c r="P8" i="1"/>
  <c r="U8" i="1"/>
  <c r="F9" i="1"/>
  <c r="G9" i="1"/>
  <c r="H9" i="1"/>
  <c r="I9" i="1"/>
  <c r="J9" i="1"/>
  <c r="K9" i="1"/>
  <c r="L9" i="1"/>
  <c r="M9" i="1"/>
  <c r="N9" i="1"/>
  <c r="O9" i="1"/>
  <c r="P9" i="1"/>
  <c r="U9" i="1"/>
  <c r="V9" i="1"/>
  <c r="F10" i="1"/>
  <c r="G10" i="1"/>
  <c r="H10" i="1"/>
  <c r="I10" i="1"/>
  <c r="J10" i="1"/>
  <c r="K10" i="1"/>
  <c r="L10" i="1"/>
  <c r="M10" i="1"/>
  <c r="N10" i="1"/>
  <c r="O10" i="1"/>
  <c r="P10" i="1"/>
  <c r="U10" i="1"/>
  <c r="V10" i="1"/>
  <c r="F11" i="1"/>
  <c r="G11" i="1"/>
  <c r="H11" i="1"/>
  <c r="I11" i="1"/>
  <c r="J11" i="1"/>
  <c r="K11" i="1"/>
  <c r="L11" i="1"/>
  <c r="M11" i="1"/>
  <c r="N11" i="1"/>
  <c r="O11" i="1"/>
  <c r="P11" i="1"/>
  <c r="U11" i="1"/>
  <c r="V11" i="1" s="1"/>
  <c r="F15" i="1"/>
  <c r="G15" i="1"/>
  <c r="H15" i="1"/>
  <c r="I15" i="1"/>
  <c r="J15" i="1"/>
  <c r="K15" i="1"/>
  <c r="L15" i="1"/>
  <c r="M15" i="1"/>
  <c r="N15" i="1"/>
  <c r="O15" i="1"/>
  <c r="P15" i="1"/>
  <c r="U15" i="1"/>
  <c r="V15" i="1" s="1"/>
  <c r="S16" i="1"/>
  <c r="F17" i="1"/>
  <c r="G17" i="1"/>
  <c r="H17" i="1"/>
  <c r="I17" i="1"/>
  <c r="J17" i="1"/>
  <c r="K17" i="1"/>
  <c r="L17" i="1"/>
  <c r="M17" i="1"/>
  <c r="N17" i="1"/>
  <c r="O17" i="1"/>
  <c r="P17" i="1"/>
  <c r="U17" i="1"/>
  <c r="W17" i="1" s="1"/>
  <c r="X17" i="1" s="1"/>
  <c r="V17" i="1"/>
  <c r="F18" i="1"/>
  <c r="G18" i="1"/>
  <c r="H18" i="1"/>
  <c r="I18" i="1"/>
  <c r="J18" i="1"/>
  <c r="K18" i="1"/>
  <c r="L18" i="1"/>
  <c r="M18" i="1"/>
  <c r="N18" i="1"/>
  <c r="O18" i="1"/>
  <c r="P18" i="1"/>
  <c r="U18" i="1"/>
  <c r="V18" i="1" s="1"/>
  <c r="F19" i="1"/>
  <c r="G19" i="1"/>
  <c r="H19" i="1"/>
  <c r="I19" i="1"/>
  <c r="J19" i="1"/>
  <c r="K19" i="1"/>
  <c r="L19" i="1"/>
  <c r="M19" i="1"/>
  <c r="N19" i="1"/>
  <c r="O19" i="1"/>
  <c r="P19" i="1"/>
  <c r="U19" i="1"/>
  <c r="V19" i="1" s="1"/>
  <c r="F20" i="1"/>
  <c r="G20" i="1"/>
  <c r="H20" i="1"/>
  <c r="I20" i="1"/>
  <c r="J20" i="1"/>
  <c r="K20" i="1"/>
  <c r="L20" i="1"/>
  <c r="M20" i="1"/>
  <c r="N20" i="1"/>
  <c r="O20" i="1"/>
  <c r="P20" i="1"/>
  <c r="U20" i="1"/>
  <c r="F21" i="1"/>
  <c r="G21" i="1"/>
  <c r="H21" i="1"/>
  <c r="I21" i="1"/>
  <c r="J21" i="1"/>
  <c r="K21" i="1"/>
  <c r="L21" i="1"/>
  <c r="M21" i="1"/>
  <c r="N21" i="1"/>
  <c r="O21" i="1"/>
  <c r="P21" i="1"/>
  <c r="U21" i="1"/>
  <c r="V21" i="1"/>
  <c r="F22" i="1"/>
  <c r="G22" i="1"/>
  <c r="H22" i="1"/>
  <c r="I22" i="1"/>
  <c r="J22" i="1"/>
  <c r="K22" i="1"/>
  <c r="L22" i="1"/>
  <c r="M22" i="1"/>
  <c r="N22" i="1"/>
  <c r="O22" i="1"/>
  <c r="P22" i="1"/>
  <c r="U22" i="1"/>
  <c r="V22" i="1" s="1"/>
  <c r="F24" i="1"/>
  <c r="G24" i="1"/>
  <c r="H24" i="1"/>
  <c r="I24" i="1"/>
  <c r="J24" i="1"/>
  <c r="K24" i="1"/>
  <c r="L24" i="1"/>
  <c r="M24" i="1"/>
  <c r="N24" i="1"/>
  <c r="O24" i="1"/>
  <c r="P24" i="1"/>
  <c r="U24" i="1"/>
  <c r="W24" i="1" s="1"/>
  <c r="V24" i="1"/>
  <c r="F25" i="1"/>
  <c r="G25" i="1"/>
  <c r="H25" i="1"/>
  <c r="I25" i="1"/>
  <c r="J25" i="1"/>
  <c r="K25" i="1"/>
  <c r="L25" i="1"/>
  <c r="M25" i="1"/>
  <c r="N25" i="1"/>
  <c r="O25" i="1"/>
  <c r="P25" i="1"/>
  <c r="U25" i="1"/>
  <c r="V25" i="1"/>
  <c r="W25" i="1"/>
  <c r="U27" i="1"/>
  <c r="U29" i="1"/>
  <c r="V29" i="1"/>
  <c r="W19" i="1" l="1"/>
  <c r="X19" i="1"/>
  <c r="Y24" i="1"/>
  <c r="X25" i="1"/>
  <c r="X24" i="1"/>
  <c r="W21" i="1"/>
  <c r="V12" i="1"/>
  <c r="X10" i="1"/>
  <c r="AA10" i="1" s="1"/>
  <c r="V20" i="1"/>
  <c r="W11" i="1"/>
  <c r="W10" i="1"/>
  <c r="W12" i="1"/>
  <c r="V13" i="1"/>
  <c r="Y10" i="1"/>
  <c r="Y25" i="1"/>
  <c r="Z25" i="1" s="1"/>
  <c r="Z10" i="1"/>
  <c r="W18" i="1"/>
  <c r="W15" i="1"/>
  <c r="X11" i="1"/>
  <c r="Y11" i="1" s="1"/>
  <c r="W22" i="1"/>
  <c r="X22" i="1" s="1"/>
  <c r="X21" i="1"/>
  <c r="Y21" i="1" s="1"/>
  <c r="V14" i="1"/>
  <c r="V8" i="1"/>
  <c r="W9" i="1"/>
  <c r="G16" i="1"/>
  <c r="H16" i="1"/>
  <c r="I16" i="1"/>
  <c r="J16" i="1"/>
  <c r="K16" i="1"/>
  <c r="L16" i="1"/>
  <c r="M16" i="1"/>
  <c r="N16" i="1"/>
  <c r="O16" i="1"/>
  <c r="P16" i="1"/>
  <c r="F16" i="1"/>
  <c r="S23" i="1"/>
  <c r="U16" i="1"/>
  <c r="V16" i="1" s="1"/>
  <c r="W16" i="1" s="1"/>
  <c r="Y17" i="1"/>
  <c r="V27" i="1"/>
  <c r="W29" i="1"/>
  <c r="W13" i="1" l="1"/>
  <c r="X13" i="1"/>
  <c r="Y18" i="1"/>
  <c r="Z18" i="1" s="1"/>
  <c r="Y19" i="1"/>
  <c r="AA24" i="1"/>
  <c r="AB10" i="1"/>
  <c r="AC10" i="1" s="1"/>
  <c r="AD10" i="1" s="1"/>
  <c r="X18" i="1"/>
  <c r="AA18" i="1" s="1"/>
  <c r="X12" i="1"/>
  <c r="Z24" i="1"/>
  <c r="W20" i="1"/>
  <c r="X20" i="1" s="1"/>
  <c r="Z21" i="1"/>
  <c r="AA21" i="1" s="1"/>
  <c r="AB21" i="1" s="1"/>
  <c r="Z22" i="1"/>
  <c r="Y22" i="1"/>
  <c r="AA25" i="1"/>
  <c r="Z11" i="1"/>
  <c r="AA11" i="1" s="1"/>
  <c r="X16" i="1"/>
  <c r="Y16" i="1" s="1"/>
  <c r="Z16" i="1" s="1"/>
  <c r="X9" i="1"/>
  <c r="Y9" i="1" s="1"/>
  <c r="W14" i="1"/>
  <c r="X15" i="1"/>
  <c r="U23" i="1"/>
  <c r="P23" i="1"/>
  <c r="O23" i="1"/>
  <c r="N23" i="1"/>
  <c r="M23" i="1"/>
  <c r="L23" i="1"/>
  <c r="K23" i="1"/>
  <c r="J23" i="1"/>
  <c r="I23" i="1"/>
  <c r="H23" i="1"/>
  <c r="G23" i="1"/>
  <c r="F23" i="1"/>
  <c r="S26" i="1"/>
  <c r="W8" i="1"/>
  <c r="Z17" i="1"/>
  <c r="W27" i="1"/>
  <c r="X29" i="1"/>
  <c r="Y29" i="1" s="1"/>
  <c r="AC24" i="1" l="1"/>
  <c r="AB18" i="1"/>
  <c r="Y12" i="1"/>
  <c r="AA12" i="1" s="1"/>
  <c r="Y20" i="1"/>
  <c r="AB20" i="1" s="1"/>
  <c r="AC20" i="1" s="1"/>
  <c r="AD20" i="1" s="1"/>
  <c r="Y13" i="1"/>
  <c r="Z13" i="1" s="1"/>
  <c r="AB24" i="1"/>
  <c r="AC18" i="1"/>
  <c r="Z20" i="1"/>
  <c r="AA20" i="1" s="1"/>
  <c r="Z12" i="1"/>
  <c r="Z19" i="1"/>
  <c r="Z9" i="1"/>
  <c r="Y15" i="1"/>
  <c r="AB11" i="1"/>
  <c r="AC11" i="1" s="1"/>
  <c r="AD11" i="1" s="1"/>
  <c r="AC21" i="1"/>
  <c r="AD21" i="1" s="1"/>
  <c r="X14" i="1"/>
  <c r="AA22" i="1"/>
  <c r="AB22" i="1" s="1"/>
  <c r="AA9" i="1"/>
  <c r="AB9" i="1" s="1"/>
  <c r="AB25" i="1"/>
  <c r="P26" i="1"/>
  <c r="O26" i="1"/>
  <c r="N26" i="1"/>
  <c r="M26" i="1"/>
  <c r="L26" i="1"/>
  <c r="K26" i="1"/>
  <c r="J26" i="1"/>
  <c r="I26" i="1"/>
  <c r="H26" i="1"/>
  <c r="G26" i="1"/>
  <c r="F26" i="1"/>
  <c r="S28" i="1"/>
  <c r="U26" i="1"/>
  <c r="Z29" i="1"/>
  <c r="V23" i="1"/>
  <c r="X8" i="1"/>
  <c r="Y8" i="1" s="1"/>
  <c r="AA16" i="1"/>
  <c r="AA17" i="1"/>
  <c r="X27" i="1"/>
  <c r="Y27" i="1" s="1"/>
  <c r="AA19" i="1" l="1"/>
  <c r="AB19" i="1" s="1"/>
  <c r="AD24" i="1"/>
  <c r="AB12" i="1"/>
  <c r="AD18" i="1"/>
  <c r="AC12" i="1"/>
  <c r="AD12" i="1" s="1"/>
  <c r="AA13" i="1"/>
  <c r="AB13" i="1" s="1"/>
  <c r="Y14" i="1"/>
  <c r="AC25" i="1"/>
  <c r="AD25" i="1" s="1"/>
  <c r="Z15" i="1"/>
  <c r="AC9" i="1"/>
  <c r="AD9" i="1" s="1"/>
  <c r="AA15" i="1"/>
  <c r="AC22" i="1"/>
  <c r="AD22" i="1" s="1"/>
  <c r="P28" i="1"/>
  <c r="N28" i="1"/>
  <c r="L28" i="1"/>
  <c r="K28" i="1"/>
  <c r="J28" i="1"/>
  <c r="I28" i="1"/>
  <c r="G28" i="1"/>
  <c r="U28" i="1"/>
  <c r="M28" i="1"/>
  <c r="H28" i="1"/>
  <c r="O28" i="1"/>
  <c r="F28" i="1"/>
  <c r="Z8" i="1"/>
  <c r="V26" i="1"/>
  <c r="W26" i="1" s="1"/>
  <c r="AA29" i="1"/>
  <c r="W23" i="1"/>
  <c r="X23" i="1" s="1"/>
  <c r="Y23" i="1" s="1"/>
  <c r="AB16" i="1"/>
  <c r="AC16" i="1"/>
  <c r="AB17" i="1"/>
  <c r="AC17" i="1" s="1"/>
  <c r="Z27" i="1"/>
  <c r="AD17" i="1" l="1"/>
  <c r="AD16" i="1"/>
  <c r="AC19" i="1"/>
  <c r="AD19" i="1" s="1"/>
  <c r="AC13" i="1"/>
  <c r="AD13" i="1" s="1"/>
  <c r="Z14" i="1"/>
  <c r="AA14" i="1" s="1"/>
  <c r="AB15" i="1"/>
  <c r="AC15" i="1" s="1"/>
  <c r="AA8" i="1"/>
  <c r="AB8" i="1" s="1"/>
  <c r="Z23" i="1"/>
  <c r="AA23" i="1" s="1"/>
  <c r="AB23" i="1" s="1"/>
  <c r="V28" i="1"/>
  <c r="W28" i="1" s="1"/>
  <c r="X26" i="1"/>
  <c r="AB29" i="1"/>
  <c r="AA27" i="1"/>
  <c r="AB27" i="1"/>
  <c r="AC27" i="1"/>
  <c r="AB14" i="1" l="1"/>
  <c r="AC14" i="1" s="1"/>
  <c r="AD14" i="1" s="1"/>
  <c r="AD15" i="1"/>
  <c r="X28" i="1"/>
  <c r="Y28" i="1" s="1"/>
  <c r="Y26" i="1"/>
  <c r="AD27" i="1"/>
  <c r="AC8" i="1"/>
  <c r="AD8" i="1" s="1"/>
  <c r="AC23" i="1"/>
  <c r="AD23" i="1" s="1"/>
  <c r="AC29" i="1"/>
  <c r="AD29" i="1" s="1"/>
  <c r="Z26" i="1" l="1"/>
  <c r="Z28" i="1"/>
  <c r="AA28" i="1"/>
  <c r="AB28" i="1" l="1"/>
  <c r="AA26" i="1"/>
  <c r="AC28" i="1" l="1"/>
  <c r="AD28" i="1" s="1"/>
  <c r="AB26" i="1"/>
  <c r="AC26" i="1" l="1"/>
  <c r="AD26" i="1" s="1"/>
</calcChain>
</file>

<file path=xl/sharedStrings.xml><?xml version="1.0" encoding="utf-8"?>
<sst xmlns="http://schemas.openxmlformats.org/spreadsheetml/2006/main" count="58" uniqueCount="52">
  <si>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</si>
  <si>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</si>
  <si>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</si>
  <si>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</si>
  <si>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</si>
  <si>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</si>
  <si>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</si>
  <si>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</si>
  <si>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</si>
  <si>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㊞</t>
    <phoneticPr fontId="1"/>
  </si>
  <si>
    <t>殿</t>
    <rPh sb="0" eb="1">
      <t>トノ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</si>
  <si>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</si>
  <si>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</si>
  <si>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</si>
  <si>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</si>
  <si>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</si>
  <si>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</si>
  <si>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</si>
  <si>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</si>
  <si>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</si>
  <si>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</si>
  <si>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</si>
  <si>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武田　浩一</t>
    <rPh sb="0" eb="2">
      <t>タケダ</t>
    </rPh>
    <rPh sb="3" eb="5">
      <t>コウイチ</t>
    </rPh>
    <phoneticPr fontId="1"/>
  </si>
  <si>
    <t>直接工事費</t>
    <rPh sb="0" eb="2">
      <t>チョクセツ</t>
    </rPh>
    <rPh sb="2" eb="5">
      <t>コウジヒ</t>
    </rPh>
    <phoneticPr fontId="1"/>
  </si>
  <si>
    <t>A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</si>
  <si>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</si>
  <si>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</si>
  <si>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</si>
  <si>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</si>
  <si>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Ｃ</t>
    <phoneticPr fontId="1"/>
  </si>
  <si>
    <t>現場管理費</t>
    <rPh sb="0" eb="2">
      <t>ゲンバ</t>
    </rPh>
    <rPh sb="2" eb="5">
      <t>カンリヒ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</si>
  <si>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</si>
  <si>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工事価格</t>
    <rPh sb="0" eb="2">
      <t>コウジ</t>
    </rPh>
    <rPh sb="2" eb="4">
      <t>カカク</t>
    </rPh>
    <phoneticPr fontId="1"/>
  </si>
  <si>
    <t>A(a+b+c+d+e)</t>
    <phoneticPr fontId="1"/>
  </si>
  <si>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</si>
  <si>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</si>
  <si>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</si>
  <si>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</si>
  <si>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</si>
  <si>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</si>
  <si>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</si>
  <si>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A＋B＋C+D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</si>
  <si>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</si>
  <si>
    <t>本城ふれあいセンター解体工事</t>
    <rPh sb="0" eb="2">
      <t>ホンジョウ</t>
    </rPh>
    <rPh sb="10" eb="12">
      <t>カイタイ</t>
    </rPh>
    <rPh sb="12" eb="14">
      <t>コウジ</t>
    </rPh>
    <phoneticPr fontId="1"/>
  </si>
  <si>
    <t>1.直接仮設工事</t>
    <rPh sb="2" eb="4">
      <t>チョクセツ</t>
    </rPh>
    <rPh sb="4" eb="6">
      <t>カセツ</t>
    </rPh>
    <rPh sb="6" eb="8">
      <t>コウジ</t>
    </rPh>
    <phoneticPr fontId="1"/>
  </si>
  <si>
    <t>2.既設建屋解体工事</t>
    <rPh sb="2" eb="4">
      <t>キセツ</t>
    </rPh>
    <rPh sb="4" eb="6">
      <t>タテヤ</t>
    </rPh>
    <rPh sb="6" eb="8">
      <t>カイタイ</t>
    </rPh>
    <rPh sb="8" eb="10">
      <t>コウジ</t>
    </rPh>
    <phoneticPr fontId="1"/>
  </si>
  <si>
    <t>3.外構撤去</t>
    <rPh sb="2" eb="4">
      <t>ガイコウ</t>
    </rPh>
    <rPh sb="4" eb="6">
      <t>テッキョ</t>
    </rPh>
    <phoneticPr fontId="1"/>
  </si>
  <si>
    <t>4.発生材運搬</t>
    <rPh sb="2" eb="5">
      <t>ハッセイザイ</t>
    </rPh>
    <rPh sb="5" eb="7">
      <t>ウンパン</t>
    </rPh>
    <phoneticPr fontId="1"/>
  </si>
  <si>
    <t>5.発生材処分</t>
    <rPh sb="2" eb="4">
      <t>ハッセイ</t>
    </rPh>
    <rPh sb="4" eb="5">
      <t>ザイ</t>
    </rPh>
    <rPh sb="5" eb="7">
      <t>ショブン</t>
    </rPh>
    <phoneticPr fontId="1"/>
  </si>
  <si>
    <t>6.内容物撤去処分</t>
    <rPh sb="2" eb="5">
      <t>ナイヨウブツ</t>
    </rPh>
    <rPh sb="5" eb="7">
      <t>テッキョ</t>
    </rPh>
    <rPh sb="7" eb="9">
      <t>ショブン</t>
    </rPh>
    <phoneticPr fontId="1"/>
  </si>
  <si>
    <t>7.植栽撤去</t>
    <rPh sb="2" eb="4">
      <t>ショクサイ</t>
    </rPh>
    <rPh sb="4" eb="6">
      <t>テッキョ</t>
    </rPh>
    <phoneticPr fontId="1"/>
  </si>
  <si>
    <t>8.整地工事</t>
    <rPh sb="2" eb="6">
      <t>セイチコウジ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</si>
</sst>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0</xdr:row>
      <xdr:rowOff>266700</xdr:rowOff>
    </xdr:from>
    <xdr:to>
      <xdr:col>37</xdr:col>
      <xdr:colOff>95250</xdr:colOff>
      <xdr:row>5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85F60-594C-5F1F-2EBB-D8E9E0CDBC9F}"/>
            </a:ext>
          </a:extLst>
        </xdr:cNvPr>
        <xdr:cNvSpPr txBox="1"/>
      </xdr:nvSpPr>
      <xdr:spPr>
        <a:xfrm>
          <a:off x="9239250" y="266700"/>
          <a:ext cx="28003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工事内訳書は、</a:t>
          </a:r>
          <a:endParaRPr kumimoji="1" lang="en-US" altLang="ja-JP" sz="1100"/>
        </a:p>
        <a:p>
          <a:r>
            <a:rPr kumimoji="1" lang="ja-JP" altLang="en-US" sz="1100"/>
            <a:t>　金額抜きデータ</a:t>
          </a:r>
          <a:endParaRPr kumimoji="1" lang="en-US" altLang="ja-JP" sz="1100"/>
        </a:p>
        <a:p>
          <a:r>
            <a:rPr kumimoji="1" lang="ja-JP" altLang="en-US" sz="1100"/>
            <a:t>　金額入りデータ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それぞれ作成し、財務課入札・契約係まで提出すること。（必須）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4"/>
  <sheetViews>
    <sheetView showGridLines="0" tabSelected="1" view="pageBreakPreview" zoomScaleNormal="100" zoomScaleSheetLayoutView="100" workbookViewId="0">
      <selection activeCell="B17" sqref="B17:E17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34</v>
      </c>
    </row>
    <row r="2" spans="1:30" ht="30" customHeight="1" x14ac:dyDescent="0.15">
      <c r="A2" s="60" t="s">
        <v>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30" ht="30" customHeight="1" x14ac:dyDescent="0.15">
      <c r="A3" s="44" t="s">
        <v>7</v>
      </c>
      <c r="B3" s="45"/>
      <c r="C3" s="46"/>
      <c r="D3" s="51" t="s">
        <v>43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</row>
    <row r="4" spans="1:30" ht="30" hidden="1" customHeight="1" x14ac:dyDescent="0.15">
      <c r="A4" s="44" t="s">
        <v>14</v>
      </c>
      <c r="B4" s="45"/>
      <c r="C4" s="46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30" ht="22.5" customHeight="1" x14ac:dyDescent="0.15">
      <c r="A5" s="61" t="s">
        <v>6</v>
      </c>
      <c r="B5" s="62"/>
      <c r="C5" s="62"/>
      <c r="D5" s="63"/>
      <c r="E5" s="64"/>
      <c r="F5" s="44" t="s">
        <v>8</v>
      </c>
      <c r="G5" s="45"/>
      <c r="H5" s="45"/>
      <c r="I5" s="45"/>
      <c r="J5" s="45"/>
      <c r="K5" s="45"/>
      <c r="L5" s="45"/>
      <c r="M5" s="45"/>
      <c r="N5" s="45"/>
      <c r="O5" s="45"/>
      <c r="P5" s="46"/>
      <c r="Q5" s="54" t="s">
        <v>20</v>
      </c>
    </row>
    <row r="6" spans="1:30" ht="15" customHeight="1" x14ac:dyDescent="0.15">
      <c r="A6" s="57" t="s">
        <v>18</v>
      </c>
      <c r="B6" s="58"/>
      <c r="C6" s="58"/>
      <c r="D6" s="58"/>
      <c r="E6" s="59"/>
      <c r="F6" s="8" t="s">
        <v>2</v>
      </c>
      <c r="G6" s="10" t="s">
        <v>1</v>
      </c>
      <c r="H6" s="8" t="s">
        <v>5</v>
      </c>
      <c r="I6" s="9" t="s">
        <v>3</v>
      </c>
      <c r="J6" s="10" t="s">
        <v>2</v>
      </c>
      <c r="K6" s="11" t="s">
        <v>1</v>
      </c>
      <c r="L6" s="9" t="s">
        <v>4</v>
      </c>
      <c r="M6" s="12" t="s">
        <v>3</v>
      </c>
      <c r="N6" s="8" t="s">
        <v>2</v>
      </c>
      <c r="O6" s="9" t="s">
        <v>1</v>
      </c>
      <c r="P6" s="10" t="s">
        <v>0</v>
      </c>
      <c r="Q6" s="55"/>
    </row>
    <row r="7" spans="1:30" ht="24.75" customHeight="1" thickBot="1" x14ac:dyDescent="0.2">
      <c r="A7" s="26" t="s">
        <v>44</v>
      </c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 t="s">
        <v>24</v>
      </c>
      <c r="S7" s="14" t="s">
        <v>21</v>
      </c>
    </row>
    <row r="8" spans="1:30" ht="24.75" customHeight="1" thickTop="1" thickBot="1" x14ac:dyDescent="0.2">
      <c r="A8" s="71" t="s">
        <v>45</v>
      </c>
      <c r="B8" s="72"/>
      <c r="C8" s="72"/>
      <c r="D8" s="72"/>
      <c r="E8" s="73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/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71" t="s">
        <v>46</v>
      </c>
      <c r="B9" s="72"/>
      <c r="C9" s="72"/>
      <c r="D9" s="72"/>
      <c r="E9" s="73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/>
      <c r="S9" s="15"/>
      <c r="T9" s="13"/>
      <c r="U9">
        <f t="shared" ref="U9:U29" si="0">INT(S9/1000000000)</f>
        <v>0</v>
      </c>
      <c r="V9">
        <f t="shared" ref="V9:V29" si="1">INT((S9-U9*1000000000)/100000000)</f>
        <v>0</v>
      </c>
      <c r="W9">
        <f t="shared" ref="W9:W29" si="2">INT((S9-U9*1000000000-V9*100000000)/10000000)</f>
        <v>0</v>
      </c>
      <c r="X9">
        <f t="shared" ref="X9:X29" si="3">INT((S9-U9*1000000000-V9*100000000-W9*10000000)/1000000)</f>
        <v>0</v>
      </c>
      <c r="Y9">
        <f t="shared" ref="Y9:Y29" si="4">INT((S9-U9*1000000000-V9*100000000-W9*10000000-X9*1000000)/100000)</f>
        <v>0</v>
      </c>
      <c r="Z9">
        <f t="shared" ref="Z9:Z29" si="5">INT((S9-U9*1000000000-V9*100000000-W9*10000000-X9*1000000-Y9*100000)/10000)</f>
        <v>0</v>
      </c>
      <c r="AA9">
        <f t="shared" ref="AA9:AA29" si="6">INT((S9-U9*1000000000-V9*100000000-W9*10000000-X9*1000000-Y9*100000-Z9*10000)/1000)</f>
        <v>0</v>
      </c>
      <c r="AB9">
        <f t="shared" ref="AB9:AB29" si="7">INT((S9-U9*1000000000-V9*100000000-W9*10000000-X9*1000000-Y9*100000-Z9*10000-AA9*1000)/100)</f>
        <v>0</v>
      </c>
      <c r="AC9">
        <f t="shared" ref="AC9:AC29" si="8">INT((S9-U9*1000000000-V9*100000000-W9*10000000-X9*1000000-Y9*100000-Z9*10000-AA9*1000-AB9*100)/10)</f>
        <v>0</v>
      </c>
      <c r="AD9">
        <f t="shared" ref="AD9:AD29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71" t="s">
        <v>47</v>
      </c>
      <c r="B10" s="72"/>
      <c r="C10" s="72"/>
      <c r="D10" s="72"/>
      <c r="E10" s="73"/>
      <c r="F10" s="16" t="str">
        <f t="shared" ref="F10:F22" si="10">IF(999999999&gt;$S10,"",IF($S10&lt;9999999999,"￥",IF($S10&lt;10000000000,"",T10)))</f>
        <v/>
      </c>
      <c r="G10" s="17" t="str">
        <f t="shared" ref="G10:G22" si="11">IF(99999999&gt;$S10,"",IF($S10&lt;999999999,"￥",IF($S10&lt;1000000000,"",U10)))</f>
        <v/>
      </c>
      <c r="H10" s="16" t="str">
        <f t="shared" ref="H10:H22" si="12">IF(9999999&gt;$S10,"",IF($S10&lt;99999999,"￥",IF($S10&lt;100000000,"",V10)))</f>
        <v/>
      </c>
      <c r="I10" s="18" t="str">
        <f t="shared" ref="I10:I22" si="13">IF(999999&gt;$S10,"",IF($S10&lt;9999999,"￥",IF($S10&lt;10000000,"",W10)))</f>
        <v/>
      </c>
      <c r="J10" s="17" t="str">
        <f t="shared" ref="J10:J22" si="14">IF(99999&gt;$S10,"",IF($S10&lt;999999,"￥",IF($S10&lt;1000000,"",X10)))</f>
        <v/>
      </c>
      <c r="K10" s="16" t="str">
        <f t="shared" ref="K10:K22" si="15">IF(9999&gt;$S10,"",IF($S10&lt;99999,"￥",IF($S10&lt;100000,"",Y10)))</f>
        <v/>
      </c>
      <c r="L10" s="18" t="str">
        <f t="shared" ref="L10:L22" si="16">IF(999&gt;$S10,"",IF($S10&lt;9999,"￥",IF($S10&lt;10000,"",Z10)))</f>
        <v/>
      </c>
      <c r="M10" s="17" t="str">
        <f t="shared" ref="M10:M22" si="17">IF(99&gt;$S10,"",IF($S10&lt;999,"￥",IF($S10&lt;1000,"",AA10)))</f>
        <v/>
      </c>
      <c r="N10" s="16" t="str">
        <f t="shared" ref="N10:N22" si="18">IF(9&gt;$S10,"",IF($S10&lt;99,"￥",IF($S10&lt;100,"",AB10)))</f>
        <v/>
      </c>
      <c r="O10" s="18" t="str">
        <f t="shared" ref="O10:O22" si="19">IF(1&gt;$S10,"",IF($S10&lt;9,"￥",IF($S10&lt;10,"",AC10)))</f>
        <v/>
      </c>
      <c r="P10" s="17" t="str">
        <f t="shared" ref="P10:P22" si="20">IF(0&gt;=$S10,"",IF($S10&lt;1,"￥",IF($S10&lt;1,"",AD10)))</f>
        <v/>
      </c>
      <c r="Q10" s="2"/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71" t="s">
        <v>48</v>
      </c>
      <c r="B11" s="72"/>
      <c r="C11" s="72"/>
      <c r="D11" s="72"/>
      <c r="E11" s="73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/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71" t="s">
        <v>49</v>
      </c>
      <c r="B12" s="72"/>
      <c r="C12" s="72"/>
      <c r="D12" s="72"/>
      <c r="E12" s="73"/>
      <c r="F12" s="16" t="str">
        <f>IF(999999999&gt;$S12,"",IF($S12&lt;9999999999,"￥",IF($S12&lt;10000000000,"",T12)))</f>
        <v/>
      </c>
      <c r="G12" s="17" t="str">
        <f>IF(99999999&gt;$S12,"",IF($S12&lt;999999999,"￥",IF($S12&lt;1000000000,"",U12)))</f>
        <v/>
      </c>
      <c r="H12" s="16" t="str">
        <f>IF(9999999&gt;$S12,"",IF($S12&lt;99999999,"￥",IF($S12&lt;100000000,"",V12)))</f>
        <v/>
      </c>
      <c r="I12" s="18" t="str">
        <f>IF(999999&gt;$S12,"",IF($S12&lt;9999999,"￥",IF($S12&lt;10000000,"",W12)))</f>
        <v/>
      </c>
      <c r="J12" s="17" t="str">
        <f>IF(99999&gt;$S12,"",IF($S12&lt;999999,"￥",IF($S12&lt;1000000,"",X12)))</f>
        <v/>
      </c>
      <c r="K12" s="16" t="str">
        <f>IF(9999&gt;$S12,"",IF($S12&lt;99999,"￥",IF($S12&lt;100000,"",Y12)))</f>
        <v/>
      </c>
      <c r="L12" s="18" t="str">
        <f>IF(999&gt;$S12,"",IF($S12&lt;9999,"￥",IF($S12&lt;10000,"",Z12)))</f>
        <v/>
      </c>
      <c r="M12" s="17" t="str">
        <f>IF(99&gt;$S12,"",IF($S12&lt;999,"￥",IF($S12&lt;1000,"",AA12)))</f>
        <v/>
      </c>
      <c r="N12" s="16" t="str">
        <f>IF(9&gt;$S12,"",IF($S12&lt;99,"￥",IF($S12&lt;100,"",AB12)))</f>
        <v/>
      </c>
      <c r="O12" s="18" t="str">
        <f>IF(1&gt;$S12,"",IF($S12&lt;9,"￥",IF($S12&lt;10,"",AC12)))</f>
        <v/>
      </c>
      <c r="P12" s="17" t="str">
        <f>IF(0&gt;=$S12,"",IF($S12&lt;1,"￥",IF($S12&lt;1,"",AD12)))</f>
        <v/>
      </c>
      <c r="Q12" s="2"/>
      <c r="S12" s="15"/>
      <c r="T12" s="13"/>
      <c r="U12">
        <f>INT(S12/1000000000)</f>
        <v>0</v>
      </c>
      <c r="V12">
        <f>INT((S12-U12*1000000000)/100000000)</f>
        <v>0</v>
      </c>
      <c r="W12">
        <f>INT((S12-U12*1000000000-V12*100000000)/10000000)</f>
        <v>0</v>
      </c>
      <c r="X12">
        <f>INT((S12-U12*1000000000-V12*100000000-W12*10000000)/1000000)</f>
        <v>0</v>
      </c>
      <c r="Y12">
        <f>INT((S12-U12*1000000000-V12*100000000-W12*10000000-X12*1000000)/100000)</f>
        <v>0</v>
      </c>
      <c r="Z12">
        <f>INT((S12-U12*1000000000-V12*100000000-W12*10000000-X12*1000000-Y12*100000)/10000)</f>
        <v>0</v>
      </c>
      <c r="AA12">
        <f>INT((S12-U12*1000000000-V12*100000000-W12*10000000-X12*1000000-Y12*100000-Z12*10000)/1000)</f>
        <v>0</v>
      </c>
      <c r="AB12">
        <f>INT((S12-U12*1000000000-V12*100000000-W12*10000000-X12*1000000-Y12*100000-Z12*10000-AA12*1000)/100)</f>
        <v>0</v>
      </c>
      <c r="AC12">
        <f>INT((S12-U12*1000000000-V12*100000000-W12*10000000-X12*1000000-Y12*100000-Z12*10000-AA12*1000-AB12*100)/10)</f>
        <v>0</v>
      </c>
      <c r="AD12">
        <f>INT((S12-U12*1000000000-V12*100000000-W12*10000000-X12*1000000-Y12*100000-Z12*10000-AA12*1000-AB12*100-AC12*10))</f>
        <v>0</v>
      </c>
    </row>
    <row r="13" spans="1:30" ht="24.75" customHeight="1" thickTop="1" thickBot="1" x14ac:dyDescent="0.2">
      <c r="A13" s="71" t="s">
        <v>50</v>
      </c>
      <c r="B13" s="72"/>
      <c r="C13" s="72"/>
      <c r="D13" s="72"/>
      <c r="E13" s="73"/>
      <c r="F13" s="16" t="str">
        <f>IF(999999999&gt;$S13,"",IF($S13&lt;9999999999,"￥",IF($S13&lt;10000000000,"",T13)))</f>
        <v/>
      </c>
      <c r="G13" s="17" t="str">
        <f>IF(99999999&gt;$S13,"",IF($S13&lt;999999999,"￥",IF($S13&lt;1000000000,"",U13)))</f>
        <v/>
      </c>
      <c r="H13" s="16" t="str">
        <f>IF(9999999&gt;$S13,"",IF($S13&lt;99999999,"￥",IF($S13&lt;100000000,"",V13)))</f>
        <v/>
      </c>
      <c r="I13" s="18" t="str">
        <f>IF(999999&gt;$S13,"",IF($S13&lt;9999999,"￥",IF($S13&lt;10000000,"",W13)))</f>
        <v/>
      </c>
      <c r="J13" s="17" t="str">
        <f>IF(99999&gt;$S13,"",IF($S13&lt;999999,"￥",IF($S13&lt;1000000,"",X13)))</f>
        <v/>
      </c>
      <c r="K13" s="16" t="str">
        <f>IF(9999&gt;$S13,"",IF($S13&lt;99999,"￥",IF($S13&lt;100000,"",Y13)))</f>
        <v/>
      </c>
      <c r="L13" s="18" t="str">
        <f>IF(999&gt;$S13,"",IF($S13&lt;9999,"￥",IF($S13&lt;10000,"",Z13)))</f>
        <v/>
      </c>
      <c r="M13" s="17" t="str">
        <f>IF(99&gt;$S13,"",IF($S13&lt;999,"￥",IF($S13&lt;1000,"",AA13)))</f>
        <v/>
      </c>
      <c r="N13" s="16" t="str">
        <f>IF(9&gt;$S13,"",IF($S13&lt;99,"￥",IF($S13&lt;100,"",AB13)))</f>
        <v/>
      </c>
      <c r="O13" s="18" t="str">
        <f>IF(1&gt;$S13,"",IF($S13&lt;9,"￥",IF($S13&lt;10,"",AC13)))</f>
        <v/>
      </c>
      <c r="P13" s="17" t="str">
        <f>IF(0&gt;=$S13,"",IF($S13&lt;1,"￥",IF($S13&lt;1,"",AD13)))</f>
        <v/>
      </c>
      <c r="Q13" s="2"/>
      <c r="S13" s="15"/>
      <c r="T13" s="13"/>
      <c r="U13">
        <f>INT(S13/1000000000)</f>
        <v>0</v>
      </c>
      <c r="V13">
        <f>INT((S13-U13*1000000000)/100000000)</f>
        <v>0</v>
      </c>
      <c r="W13">
        <f>INT((S13-U13*1000000000-V13*100000000)/10000000)</f>
        <v>0</v>
      </c>
      <c r="X13">
        <f>INT((S13-U13*1000000000-V13*100000000-W13*10000000)/1000000)</f>
        <v>0</v>
      </c>
      <c r="Y13">
        <f>INT((S13-U13*1000000000-V13*100000000-W13*10000000-X13*1000000)/100000)</f>
        <v>0</v>
      </c>
      <c r="Z13">
        <f>INT((S13-U13*1000000000-V13*100000000-W13*10000000-X13*1000000-Y13*100000)/10000)</f>
        <v>0</v>
      </c>
      <c r="AA13">
        <f>INT((S13-U13*1000000000-V13*100000000-W13*10000000-X13*1000000-Y13*100000-Z13*10000)/1000)</f>
        <v>0</v>
      </c>
      <c r="AB13">
        <f>INT((S13-U13*1000000000-V13*100000000-W13*10000000-X13*1000000-Y13*100000-Z13*10000-AA13*1000)/100)</f>
        <v>0</v>
      </c>
      <c r="AC13">
        <f>INT((S13-U13*1000000000-V13*100000000-W13*10000000-X13*1000000-Y13*100000-Z13*10000-AA13*1000-AB13*100)/10)</f>
        <v>0</v>
      </c>
      <c r="AD13">
        <f>INT((S13-U13*1000000000-V13*100000000-W13*10000000-X13*1000000-Y13*100000-Z13*10000-AA13*1000-AB13*100-AC13*10))</f>
        <v>0</v>
      </c>
    </row>
    <row r="14" spans="1:30" ht="24.75" customHeight="1" thickTop="1" thickBot="1" x14ac:dyDescent="0.2">
      <c r="A14" s="71" t="s">
        <v>51</v>
      </c>
      <c r="B14" s="72"/>
      <c r="C14" s="72"/>
      <c r="D14" s="72"/>
      <c r="E14" s="73"/>
      <c r="F14" s="16" t="str">
        <f>IF(999999999&gt;$S14,"",IF($S14&lt;9999999999,"￥",IF($S14&lt;10000000000,"",T14)))</f>
        <v/>
      </c>
      <c r="G14" s="17" t="str">
        <f>IF(99999999&gt;$S14,"",IF($S14&lt;999999999,"￥",IF($S14&lt;1000000000,"",U14)))</f>
        <v/>
      </c>
      <c r="H14" s="16" t="str">
        <f>IF(9999999&gt;$S14,"",IF($S14&lt;99999999,"￥",IF($S14&lt;100000000,"",V14)))</f>
        <v/>
      </c>
      <c r="I14" s="18" t="str">
        <f>IF(999999&gt;$S14,"",IF($S14&lt;9999999,"￥",IF($S14&lt;10000000,"",W14)))</f>
        <v/>
      </c>
      <c r="J14" s="17" t="str">
        <f>IF(99999&gt;$S14,"",IF($S14&lt;999999,"￥",IF($S14&lt;1000000,"",X14)))</f>
        <v/>
      </c>
      <c r="K14" s="16" t="str">
        <f>IF(9999&gt;$S14,"",IF($S14&lt;99999,"￥",IF($S14&lt;100000,"",Y14)))</f>
        <v/>
      </c>
      <c r="L14" s="18" t="str">
        <f>IF(999&gt;$S14,"",IF($S14&lt;9999,"￥",IF($S14&lt;10000,"",Z14)))</f>
        <v/>
      </c>
      <c r="M14" s="17" t="str">
        <f>IF(99&gt;$S14,"",IF($S14&lt;999,"￥",IF($S14&lt;1000,"",AA14)))</f>
        <v/>
      </c>
      <c r="N14" s="16" t="str">
        <f>IF(9&gt;$S14,"",IF($S14&lt;99,"￥",IF($S14&lt;100,"",AB14)))</f>
        <v/>
      </c>
      <c r="O14" s="18" t="str">
        <f>IF(1&gt;$S14,"",IF($S14&lt;9,"￥",IF($S14&lt;10,"",AC14)))</f>
        <v/>
      </c>
      <c r="P14" s="17" t="str">
        <f>IF(0&gt;=$S14,"",IF($S14&lt;1,"￥",IF($S14&lt;1,"",AD14)))</f>
        <v/>
      </c>
      <c r="Q14" s="2"/>
      <c r="S14" s="15"/>
      <c r="T14" s="13"/>
      <c r="U14">
        <f>INT(S14/1000000000)</f>
        <v>0</v>
      </c>
      <c r="V14">
        <f>INT((S14-U14*1000000000)/100000000)</f>
        <v>0</v>
      </c>
      <c r="W14">
        <f>INT((S14-U14*1000000000-V14*100000000)/10000000)</f>
        <v>0</v>
      </c>
      <c r="X14">
        <f>INT((S14-U14*1000000000-V14*100000000-W14*10000000)/1000000)</f>
        <v>0</v>
      </c>
      <c r="Y14">
        <f>INT((S14-U14*1000000000-V14*100000000-W14*10000000-X14*1000000)/100000)</f>
        <v>0</v>
      </c>
      <c r="Z14">
        <f>INT((S14-U14*1000000000-V14*100000000-W14*10000000-X14*1000000-Y14*100000)/10000)</f>
        <v>0</v>
      </c>
      <c r="AA14">
        <f>INT((S14-U14*1000000000-V14*100000000-W14*10000000-X14*1000000-Y14*100000-Z14*10000)/1000)</f>
        <v>0</v>
      </c>
      <c r="AB14">
        <f>INT((S14-U14*1000000000-V14*100000000-W14*10000000-X14*1000000-Y14*100000-Z14*10000-AA14*1000)/100)</f>
        <v>0</v>
      </c>
      <c r="AC14">
        <f>INT((S14-U14*1000000000-V14*100000000-W14*10000000-X14*1000000-Y14*100000-Z14*10000-AA14*1000-AB14*100)/10)</f>
        <v>0</v>
      </c>
      <c r="AD14">
        <f>INT((S14-U14*1000000000-V14*100000000-W14*10000000-X14*1000000-Y14*100000-Z14*10000-AA14*1000-AB14*100-AC14*10))</f>
        <v>0</v>
      </c>
    </row>
    <row r="15" spans="1:30" ht="24.75" customHeight="1" thickTop="1" thickBot="1" x14ac:dyDescent="0.2">
      <c r="A15" s="71"/>
      <c r="B15" s="72"/>
      <c r="C15" s="72"/>
      <c r="D15" s="72"/>
      <c r="E15" s="73"/>
      <c r="F15" s="16" t="str">
        <f>IF(999999999&gt;$S15,"",IF($S15&lt;9999999999,"￥",IF($S15&lt;10000000000,"",T15)))</f>
        <v/>
      </c>
      <c r="G15" s="17" t="str">
        <f>IF(99999999&gt;$S15,"",IF($S15&lt;999999999,"￥",IF($S15&lt;1000000000,"",U15)))</f>
        <v/>
      </c>
      <c r="H15" s="16" t="str">
        <f>IF(9999999&gt;$S15,"",IF($S15&lt;99999999,"￥",IF($S15&lt;100000000,"",V15)))</f>
        <v/>
      </c>
      <c r="I15" s="18" t="str">
        <f>IF(999999&gt;$S15,"",IF($S15&lt;9999999,"￥",IF($S15&lt;10000000,"",W15)))</f>
        <v/>
      </c>
      <c r="J15" s="17" t="str">
        <f>IF(99999&gt;$S15,"",IF($S15&lt;999999,"￥",IF($S15&lt;1000000,"",X15)))</f>
        <v/>
      </c>
      <c r="K15" s="16" t="str">
        <f>IF(9999&gt;$S15,"",IF($S15&lt;99999,"￥",IF($S15&lt;100000,"",Y15)))</f>
        <v/>
      </c>
      <c r="L15" s="18" t="str">
        <f>IF(999&gt;$S15,"",IF($S15&lt;9999,"￥",IF($S15&lt;10000,"",Z15)))</f>
        <v/>
      </c>
      <c r="M15" s="17" t="str">
        <f>IF(99&gt;$S15,"",IF($S15&lt;999,"￥",IF($S15&lt;1000,"",AA15)))</f>
        <v/>
      </c>
      <c r="N15" s="16" t="str">
        <f>IF(9&gt;$S15,"",IF($S15&lt;99,"￥",IF($S15&lt;100,"",AB15)))</f>
        <v/>
      </c>
      <c r="O15" s="18" t="str">
        <f>IF(1&gt;$S15,"",IF($S15&lt;9,"￥",IF($S15&lt;10,"",AC15)))</f>
        <v/>
      </c>
      <c r="P15" s="17" t="str">
        <f>IF(0&gt;=$S15,"",IF($S15&lt;1,"￥",IF($S15&lt;1,"",AD15)))</f>
        <v/>
      </c>
      <c r="Q15" s="2"/>
      <c r="S15" s="15"/>
      <c r="T15" s="13"/>
      <c r="U15">
        <f>INT(S15/1000000000)</f>
        <v>0</v>
      </c>
      <c r="V15">
        <f>INT((S15-U15*1000000000)/100000000)</f>
        <v>0</v>
      </c>
      <c r="W15">
        <f>INT((S15-U15*1000000000-V15*100000000)/10000000)</f>
        <v>0</v>
      </c>
      <c r="X15">
        <f>INT((S15-U15*1000000000-V15*100000000-W15*10000000)/1000000)</f>
        <v>0</v>
      </c>
      <c r="Y15">
        <f>INT((S15-U15*1000000000-V15*100000000-W15*10000000-X15*1000000)/100000)</f>
        <v>0</v>
      </c>
      <c r="Z15">
        <f>INT((S15-U15*1000000000-V15*100000000-W15*10000000-X15*1000000-Y15*100000)/10000)</f>
        <v>0</v>
      </c>
      <c r="AA15">
        <f>INT((S15-U15*1000000000-V15*100000000-W15*10000000-X15*1000000-Y15*100000-Z15*10000)/1000)</f>
        <v>0</v>
      </c>
      <c r="AB15">
        <f>INT((S15-U15*1000000000-V15*100000000-W15*10000000-X15*1000000-Y15*100000-Z15*10000-AA15*1000)/100)</f>
        <v>0</v>
      </c>
      <c r="AC15">
        <f>INT((S15-U15*1000000000-V15*100000000-W15*10000000-X15*1000000-Y15*100000-Z15*10000-AA15*1000-AB15*100)/10)</f>
        <v>0</v>
      </c>
      <c r="AD15">
        <f>INT((S15-U15*1000000000-V15*100000000-W15*10000000-X15*1000000-Y15*100000-Z15*10000-AA15*1000-AB15*100-AC15*10))</f>
        <v>0</v>
      </c>
    </row>
    <row r="16" spans="1:30" ht="24.75" customHeight="1" thickTop="1" thickBot="1" x14ac:dyDescent="0.2">
      <c r="A16" s="48" t="s">
        <v>23</v>
      </c>
      <c r="B16" s="49"/>
      <c r="C16" s="49"/>
      <c r="D16" s="49"/>
      <c r="E16" s="50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33" t="s">
        <v>33</v>
      </c>
      <c r="S16" s="29">
        <f>SUM(S8:S15)</f>
        <v>0</v>
      </c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3"/>
      <c r="B17" s="56" t="s">
        <v>25</v>
      </c>
      <c r="C17" s="49"/>
      <c r="D17" s="49"/>
      <c r="E17" s="50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2"/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56" t="s">
        <v>26</v>
      </c>
      <c r="C18" s="49"/>
      <c r="D18" s="49"/>
      <c r="E18" s="50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2"/>
      <c r="S18" s="15"/>
      <c r="T18" s="13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48" t="s">
        <v>27</v>
      </c>
      <c r="B19" s="49"/>
      <c r="C19" s="49"/>
      <c r="D19" s="49"/>
      <c r="E19" s="50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 t="s">
        <v>28</v>
      </c>
      <c r="S19" s="1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48" t="s">
        <v>30</v>
      </c>
      <c r="B20" s="49"/>
      <c r="C20" s="49"/>
      <c r="D20" s="49"/>
      <c r="E20" s="50"/>
      <c r="F20" s="16" t="str">
        <f t="shared" si="10"/>
        <v/>
      </c>
      <c r="G20" s="17" t="str">
        <f t="shared" si="11"/>
        <v/>
      </c>
      <c r="H20" s="16" t="str">
        <f t="shared" si="12"/>
        <v/>
      </c>
      <c r="I20" s="18" t="str">
        <f t="shared" si="13"/>
        <v/>
      </c>
      <c r="J20" s="17" t="str">
        <f t="shared" si="14"/>
        <v/>
      </c>
      <c r="K20" s="16" t="str">
        <f t="shared" si="15"/>
        <v/>
      </c>
      <c r="L20" s="18" t="str">
        <f t="shared" si="16"/>
        <v/>
      </c>
      <c r="M20" s="17" t="str">
        <f t="shared" si="17"/>
        <v/>
      </c>
      <c r="N20" s="16" t="str">
        <f t="shared" si="18"/>
        <v/>
      </c>
      <c r="O20" s="18" t="str">
        <f t="shared" si="19"/>
        <v/>
      </c>
      <c r="P20" s="17" t="str">
        <f t="shared" si="20"/>
        <v/>
      </c>
      <c r="Q20" s="2" t="s">
        <v>29</v>
      </c>
      <c r="S20" s="15"/>
      <c r="T20" s="13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</row>
    <row r="21" spans="1:30" ht="24.75" customHeight="1" thickTop="1" thickBot="1" x14ac:dyDescent="0.2">
      <c r="A21" s="3"/>
      <c r="B21" s="56" t="s">
        <v>42</v>
      </c>
      <c r="C21" s="49"/>
      <c r="D21" s="49"/>
      <c r="E21" s="50"/>
      <c r="F21" s="16" t="str">
        <f t="shared" si="10"/>
        <v/>
      </c>
      <c r="G21" s="17" t="str">
        <f t="shared" si="11"/>
        <v/>
      </c>
      <c r="H21" s="16" t="str">
        <f t="shared" si="12"/>
        <v/>
      </c>
      <c r="I21" s="18" t="str">
        <f t="shared" si="13"/>
        <v/>
      </c>
      <c r="J21" s="17" t="str">
        <f t="shared" si="14"/>
        <v/>
      </c>
      <c r="K21" s="16" t="str">
        <f t="shared" si="15"/>
        <v/>
      </c>
      <c r="L21" s="18" t="str">
        <f t="shared" si="16"/>
        <v/>
      </c>
      <c r="M21" s="17" t="str">
        <f t="shared" si="17"/>
        <v/>
      </c>
      <c r="N21" s="16" t="str">
        <f t="shared" si="18"/>
        <v/>
      </c>
      <c r="O21" s="18" t="str">
        <f t="shared" si="19"/>
        <v/>
      </c>
      <c r="P21" s="17" t="str">
        <f t="shared" si="20"/>
        <v/>
      </c>
      <c r="Q21" s="2"/>
      <c r="S21" s="15"/>
      <c r="T21" s="13"/>
      <c r="U21">
        <f>INT(S21/1000000000)</f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</row>
    <row r="22" spans="1:30" ht="24.75" customHeight="1" thickTop="1" thickBot="1" x14ac:dyDescent="0.2">
      <c r="A22" s="3"/>
      <c r="B22" s="56" t="s">
        <v>31</v>
      </c>
      <c r="C22" s="49"/>
      <c r="D22" s="49"/>
      <c r="E22" s="50"/>
      <c r="F22" s="16" t="str">
        <f t="shared" si="10"/>
        <v/>
      </c>
      <c r="G22" s="17" t="str">
        <f t="shared" si="11"/>
        <v/>
      </c>
      <c r="H22" s="16" t="str">
        <f t="shared" si="12"/>
        <v/>
      </c>
      <c r="I22" s="18" t="str">
        <f t="shared" si="13"/>
        <v/>
      </c>
      <c r="J22" s="17" t="str">
        <f t="shared" si="14"/>
        <v/>
      </c>
      <c r="K22" s="16" t="str">
        <f t="shared" si="15"/>
        <v/>
      </c>
      <c r="L22" s="18" t="str">
        <f t="shared" si="16"/>
        <v/>
      </c>
      <c r="M22" s="17" t="str">
        <f t="shared" si="17"/>
        <v/>
      </c>
      <c r="N22" s="16" t="str">
        <f t="shared" si="18"/>
        <v/>
      </c>
      <c r="O22" s="18" t="str">
        <f t="shared" si="19"/>
        <v/>
      </c>
      <c r="P22" s="17" t="str">
        <f t="shared" si="20"/>
        <v/>
      </c>
      <c r="Q22" s="2"/>
      <c r="S22" s="25"/>
      <c r="T22" s="13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</row>
    <row r="23" spans="1:30" ht="24.75" customHeight="1" thickTop="1" thickBot="1" x14ac:dyDescent="0.2">
      <c r="A23" s="48" t="s">
        <v>36</v>
      </c>
      <c r="B23" s="49"/>
      <c r="C23" s="49"/>
      <c r="D23" s="49"/>
      <c r="E23" s="50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37</v>
      </c>
      <c r="S23" s="29">
        <f>S16+S19+S20</f>
        <v>0</v>
      </c>
      <c r="T23" s="13"/>
      <c r="U23">
        <f t="shared" ref="U23:U28" si="21">INT(S23/1000000000)</f>
        <v>0</v>
      </c>
      <c r="V23">
        <f t="shared" ref="V23:V28" si="22">INT((S23-U23*1000000000)/100000000)</f>
        <v>0</v>
      </c>
      <c r="W23">
        <f t="shared" ref="W23:W28" si="23">INT((S23-U23*1000000000-V23*100000000)/10000000)</f>
        <v>0</v>
      </c>
      <c r="X23">
        <f t="shared" ref="X23:X28" si="24">INT((S23-U23*1000000000-V23*100000000-W23*10000000)/1000000)</f>
        <v>0</v>
      </c>
      <c r="Y23">
        <f t="shared" ref="Y23:Y28" si="25">INT((S23-U23*1000000000-V23*100000000-W23*10000000-X23*1000000)/100000)</f>
        <v>0</v>
      </c>
      <c r="Z23">
        <f t="shared" ref="Z23:Z28" si="26">INT((S23-U23*1000000000-V23*100000000-W23*10000000-X23*1000000-Y23*100000)/10000)</f>
        <v>0</v>
      </c>
      <c r="AA23">
        <f t="shared" ref="AA23:AA28" si="27">INT((S23-U23*1000000000-V23*100000000-W23*10000000-X23*1000000-Y23*100000-Z23*10000)/1000)</f>
        <v>0</v>
      </c>
      <c r="AB23">
        <f t="shared" ref="AB23:AB28" si="28">INT((S23-U23*1000000000-V23*100000000-W23*10000000-X23*1000000-Y23*100000-Z23*10000-AA23*1000)/100)</f>
        <v>0</v>
      </c>
      <c r="AC23">
        <f t="shared" ref="AC23:AC28" si="29">INT((S23-U23*1000000000-V23*100000000-W23*10000000-X23*1000000-Y23*100000-Z23*10000-AA23*1000-AB23*100)/10)</f>
        <v>0</v>
      </c>
      <c r="AD23">
        <f t="shared" ref="AD23:AD28" si="30">INT((S23-U23*1000000000-V23*100000000-W23*10000000-X23*1000000-Y23*100000-Z23*10000-AA23*1000-AB23*100-AC23*10))</f>
        <v>0</v>
      </c>
    </row>
    <row r="24" spans="1:30" ht="24.75" customHeight="1" thickTop="1" thickBot="1" x14ac:dyDescent="0.2">
      <c r="A24" s="3"/>
      <c r="B24" s="68" t="s">
        <v>38</v>
      </c>
      <c r="C24" s="69"/>
      <c r="D24" s="69"/>
      <c r="E24" s="70"/>
      <c r="F24" s="16" t="str">
        <f>IF(999999999&gt;$S24,"",IF($S24&lt;9999999999,"￥",IF($S24&lt;10000000000,"",T24)))</f>
        <v/>
      </c>
      <c r="G24" s="17" t="str">
        <f>IF(99999999&gt;$S24,"",IF($S24&lt;999999999,"￥",IF($S24&lt;1000000000,"",U24)))</f>
        <v/>
      </c>
      <c r="H24" s="16" t="str">
        <f>IF(9999999&gt;$S24,"",IF($S24&lt;99999999,"￥",IF($S24&lt;100000000,"",V24)))</f>
        <v/>
      </c>
      <c r="I24" s="18" t="str">
        <f>IF(999999&gt;$S24,"",IF($S24&lt;9999999,"￥",IF($S24&lt;10000000,"",W24)))</f>
        <v/>
      </c>
      <c r="J24" s="17" t="str">
        <f>IF(99999&gt;$S24,"",IF($S24&lt;999999,"￥",IF($S24&lt;1000000,"",X24)))</f>
        <v/>
      </c>
      <c r="K24" s="16" t="str">
        <f>IF(9999&gt;$S24,"",IF($S24&lt;99999,"￥",IF($S24&lt;100000,"",Y24)))</f>
        <v/>
      </c>
      <c r="L24" s="18" t="str">
        <f>IF(999&gt;$S24,"",IF($S24&lt;9999,"￥",IF($S24&lt;10000,"",Z24)))</f>
        <v/>
      </c>
      <c r="M24" s="17" t="str">
        <f>IF(99&gt;$S24,"",IF($S24&lt;999,"￥",IF($S24&lt;1000,"",AA24)))</f>
        <v/>
      </c>
      <c r="N24" s="16" t="str">
        <f>IF(9&gt;$S24,"",IF($S24&lt;99,"￥",IF($S24&lt;100,"",AB24)))</f>
        <v/>
      </c>
      <c r="O24" s="18" t="str">
        <f>IF(1&gt;$S24,"",IF($S24&lt;9,"￥",IF($S24&lt;10,"",AC24)))</f>
        <v/>
      </c>
      <c r="P24" s="17" t="str">
        <f>IF(0&gt;=$S24,"",IF($S24&lt;1,"￥",IF($S24&lt;1,"",AD24)))</f>
        <v/>
      </c>
      <c r="Q24" s="2"/>
      <c r="S24" s="25"/>
      <c r="T24" s="13"/>
      <c r="U24">
        <f t="shared" si="21"/>
        <v>0</v>
      </c>
      <c r="V24">
        <f t="shared" si="22"/>
        <v>0</v>
      </c>
      <c r="W24">
        <f t="shared" si="23"/>
        <v>0</v>
      </c>
      <c r="X24">
        <f t="shared" si="24"/>
        <v>0</v>
      </c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</row>
    <row r="25" spans="1:30" ht="24.75" customHeight="1" thickTop="1" thickBot="1" x14ac:dyDescent="0.2">
      <c r="A25" s="48" t="s">
        <v>39</v>
      </c>
      <c r="B25" s="49"/>
      <c r="C25" s="49"/>
      <c r="D25" s="49"/>
      <c r="E25" s="50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40</v>
      </c>
      <c r="S25" s="15"/>
      <c r="T25" s="13"/>
      <c r="U25">
        <f t="shared" si="21"/>
        <v>0</v>
      </c>
      <c r="V25">
        <f t="shared" si="22"/>
        <v>0</v>
      </c>
      <c r="W25">
        <f t="shared" si="23"/>
        <v>0</v>
      </c>
      <c r="X25">
        <f t="shared" si="24"/>
        <v>0</v>
      </c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</row>
    <row r="26" spans="1:30" ht="24.75" customHeight="1" thickTop="1" thickBot="1" x14ac:dyDescent="0.2">
      <c r="A26" s="48" t="s">
        <v>32</v>
      </c>
      <c r="B26" s="49"/>
      <c r="C26" s="49"/>
      <c r="D26" s="49"/>
      <c r="E26" s="50"/>
      <c r="F26" s="16" t="str">
        <f>IF(999999999&gt;$S26,"",IF($S26&lt;9999999999,"￥",IF($S26&lt;10000000000,"",T26)))</f>
        <v/>
      </c>
      <c r="G26" s="17" t="str">
        <f>IF(99999999&gt;$S26,"",IF($S26&lt;999999999,"￥",IF($S26&lt;1000000000,"",U26)))</f>
        <v/>
      </c>
      <c r="H26" s="16" t="str">
        <f>IF(9999999&gt;$S26,"",IF($S26&lt;99999999,"￥",IF($S26&lt;100000000,"",V26)))</f>
        <v/>
      </c>
      <c r="I26" s="18" t="str">
        <f>IF(999999&gt;$S26,"",IF($S26&lt;9999999,"￥",IF($S26&lt;10000000,"",W26)))</f>
        <v/>
      </c>
      <c r="J26" s="17" t="str">
        <f>IF(99999&gt;$S26,"",IF($S26&lt;999999,"￥",IF($S26&lt;1000000,"",X26)))</f>
        <v/>
      </c>
      <c r="K26" s="16" t="str">
        <f>IF(9999&gt;$S26,"",IF($S26&lt;99999,"￥",IF($S26&lt;100000,"",Y26)))</f>
        <v/>
      </c>
      <c r="L26" s="18" t="str">
        <f>IF(999&gt;$S26,"",IF($S26&lt;9999,"￥",IF($S26&lt;10000,"",Z26)))</f>
        <v/>
      </c>
      <c r="M26" s="17" t="str">
        <f>IF(99&gt;$S26,"",IF($S26&lt;999,"￥",IF($S26&lt;1000,"",AA26)))</f>
        <v/>
      </c>
      <c r="N26" s="16" t="str">
        <f>IF(9&gt;$S26,"",IF($S26&lt;99,"￥",IF($S26&lt;100,"",AB26)))</f>
        <v/>
      </c>
      <c r="O26" s="18" t="str">
        <f>IF(1&gt;$S26,"",IF($S26&lt;9,"￥",IF($S26&lt;10,"",AC26)))</f>
        <v/>
      </c>
      <c r="P26" s="17" t="str">
        <f>IF(0&gt;=$S26,"",IF($S26&lt;1,"￥",IF($S26&lt;1,"",AD26)))</f>
        <v/>
      </c>
      <c r="Q26" s="2" t="s">
        <v>41</v>
      </c>
      <c r="S26" s="31">
        <f>S23+S25</f>
        <v>0</v>
      </c>
      <c r="T26" s="13"/>
      <c r="U26">
        <f t="shared" si="21"/>
        <v>0</v>
      </c>
      <c r="V26">
        <f t="shared" si="22"/>
        <v>0</v>
      </c>
      <c r="W26">
        <f t="shared" si="23"/>
        <v>0</v>
      </c>
      <c r="X26">
        <f t="shared" si="24"/>
        <v>0</v>
      </c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</row>
    <row r="27" spans="1:30" ht="4.5" customHeight="1" thickTop="1" x14ac:dyDescent="0.15">
      <c r="A27" s="44"/>
      <c r="B27" s="45"/>
      <c r="C27" s="45"/>
      <c r="D27" s="45"/>
      <c r="E27" s="46"/>
      <c r="F27" s="19"/>
      <c r="G27" s="5"/>
      <c r="H27" s="3"/>
      <c r="I27" s="4"/>
      <c r="J27" s="5"/>
      <c r="K27" s="7"/>
      <c r="L27" s="4"/>
      <c r="M27" s="6"/>
      <c r="N27" s="3"/>
      <c r="O27" s="4"/>
      <c r="P27" s="5"/>
      <c r="Q27" s="2"/>
      <c r="S27" s="32"/>
      <c r="T27" s="13"/>
      <c r="U27">
        <f t="shared" si="21"/>
        <v>0</v>
      </c>
      <c r="V27">
        <f t="shared" si="22"/>
        <v>0</v>
      </c>
      <c r="W27">
        <f t="shared" si="23"/>
        <v>0</v>
      </c>
      <c r="X27">
        <f t="shared" si="24"/>
        <v>0</v>
      </c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</row>
    <row r="28" spans="1:30" ht="30" customHeight="1" x14ac:dyDescent="0.15">
      <c r="A28" s="65" t="s">
        <v>16</v>
      </c>
      <c r="B28" s="66"/>
      <c r="C28" s="66"/>
      <c r="D28" s="66"/>
      <c r="E28" s="67"/>
      <c r="F28" s="16" t="str">
        <f>IF(999999999&gt;$S28,"",IF($S28&lt;9999999999,"￥",IF($S28&lt;10000000000,"",T28)))</f>
        <v/>
      </c>
      <c r="G28" s="17" t="str">
        <f>IF(99999999&gt;$S28,"",IF($S28&lt;999999999,"￥",IF($S28&lt;1000000000,"",U28)))</f>
        <v/>
      </c>
      <c r="H28" s="16" t="str">
        <f>IF(9999999&gt;$S28,"",IF($S28&lt;99999999,"￥",IF($S28&lt;100000000,"",V28)))</f>
        <v/>
      </c>
      <c r="I28" s="18" t="str">
        <f>IF(999999&gt;$S28,"",IF($S28&lt;9999999,"￥",IF($S28&lt;10000000,"",W28)))</f>
        <v/>
      </c>
      <c r="J28" s="17" t="str">
        <f>IF(99999&gt;$S28,"",IF($S28&lt;999999,"￥",IF($S28&lt;1000000,"",X28)))</f>
        <v/>
      </c>
      <c r="K28" s="16" t="str">
        <f>IF(9999&gt;$S28,"",IF($S28&lt;99999,"￥",IF($S28&lt;100000,"",Y28)))</f>
        <v/>
      </c>
      <c r="L28" s="18" t="str">
        <f>IF(999&gt;$S28,"",IF($S28&lt;9999,"￥",IF($S28&lt;10000,"",Z28)))</f>
        <v/>
      </c>
      <c r="M28" s="17" t="str">
        <f>IF(99&gt;$S28,"",IF($S28&lt;999,"￥",IF($S28&lt;1000,"",AA28)))</f>
        <v/>
      </c>
      <c r="N28" s="16" t="str">
        <f>IF(9&gt;$S28,"",IF($S28&lt;99,"￥",IF($S28&lt;100,"",AB28)))</f>
        <v/>
      </c>
      <c r="O28" s="18" t="str">
        <f>IF(1&gt;$S28,"",IF($S28&lt;9,"￥",IF($S28&lt;10,"",AC28)))</f>
        <v/>
      </c>
      <c r="P28" s="17" t="str">
        <f>IF(0&gt;=$S28,"",IF($S28&lt;1,"￥",IF($S28&lt;1,"",AD28)))</f>
        <v/>
      </c>
      <c r="Q28" s="2" t="s">
        <v>32</v>
      </c>
      <c r="S28" s="32">
        <f>S26</f>
        <v>0</v>
      </c>
      <c r="T28" s="13"/>
      <c r="U28">
        <f t="shared" si="21"/>
        <v>0</v>
      </c>
      <c r="V28">
        <f t="shared" si="22"/>
        <v>0</v>
      </c>
      <c r="W28">
        <f t="shared" si="23"/>
        <v>0</v>
      </c>
      <c r="X28">
        <f t="shared" si="24"/>
        <v>0</v>
      </c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</row>
    <row r="29" spans="1:30" ht="4.5" customHeight="1" x14ac:dyDescent="0.15">
      <c r="A29" s="44"/>
      <c r="B29" s="45"/>
      <c r="C29" s="45"/>
      <c r="D29" s="45"/>
      <c r="E29" s="46"/>
      <c r="F29" s="19"/>
      <c r="G29" s="5"/>
      <c r="H29" s="3"/>
      <c r="I29" s="4"/>
      <c r="J29" s="5"/>
      <c r="K29" s="7"/>
      <c r="L29" s="4"/>
      <c r="M29" s="6"/>
      <c r="N29" s="3"/>
      <c r="O29" s="4"/>
      <c r="P29" s="5"/>
      <c r="Q29" s="2"/>
      <c r="T29" s="13"/>
      <c r="U29">
        <f t="shared" si="0"/>
        <v>0</v>
      </c>
      <c r="V29">
        <f t="shared" si="1"/>
        <v>0</v>
      </c>
      <c r="W29">
        <f t="shared" si="2"/>
        <v>0</v>
      </c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>
        <f t="shared" si="8"/>
        <v>0</v>
      </c>
      <c r="AD29">
        <f t="shared" si="9"/>
        <v>0</v>
      </c>
    </row>
    <row r="30" spans="1:30" ht="20.25" customHeight="1" x14ac:dyDescent="0.15">
      <c r="A30" s="47" t="s">
        <v>19</v>
      </c>
      <c r="B30" s="42"/>
      <c r="C30" s="43" t="s">
        <v>13</v>
      </c>
      <c r="D30" s="4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7"/>
    </row>
    <row r="31" spans="1:30" ht="20.25" customHeight="1" x14ac:dyDescent="0.15">
      <c r="A31" s="47"/>
      <c r="B31" s="42"/>
      <c r="C31" s="43" t="s">
        <v>11</v>
      </c>
      <c r="D31" s="4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</row>
    <row r="32" spans="1:30" ht="20.25" customHeight="1" x14ac:dyDescent="0.15">
      <c r="A32" s="47"/>
      <c r="B32" s="42"/>
      <c r="C32" s="43" t="s">
        <v>12</v>
      </c>
      <c r="D32" s="43"/>
      <c r="E32" s="38"/>
      <c r="F32" s="38"/>
      <c r="G32" s="38"/>
      <c r="H32" s="38"/>
      <c r="I32" s="38"/>
      <c r="J32" s="38"/>
      <c r="K32" s="38"/>
      <c r="L32" s="38"/>
      <c r="M32" s="38"/>
      <c r="N32" s="38"/>
      <c r="P32" s="34" t="s">
        <v>9</v>
      </c>
      <c r="Q32" s="20"/>
    </row>
    <row r="33" spans="1:17" ht="20.25" customHeight="1" x14ac:dyDescent="0.15">
      <c r="A33" s="21"/>
      <c r="B33" s="14"/>
      <c r="C33" s="42" t="s">
        <v>15</v>
      </c>
      <c r="D33" s="42"/>
      <c r="E33" s="38"/>
      <c r="F33" s="38"/>
      <c r="G33" s="38"/>
      <c r="H33" s="38"/>
      <c r="I33" s="38"/>
      <c r="J33" s="38"/>
      <c r="K33" s="38"/>
      <c r="L33" s="38"/>
      <c r="M33" s="38"/>
      <c r="N33" s="38"/>
      <c r="P33" s="34"/>
      <c r="Q33" s="20"/>
    </row>
    <row r="34" spans="1:17" ht="17.25" x14ac:dyDescent="0.15">
      <c r="A34" s="40" t="s">
        <v>17</v>
      </c>
      <c r="B34" s="41"/>
      <c r="C34" s="41"/>
      <c r="D34" s="41"/>
      <c r="E34" s="39" t="s">
        <v>22</v>
      </c>
      <c r="F34" s="39"/>
      <c r="G34" s="39"/>
      <c r="H34" s="39"/>
      <c r="I34" s="22"/>
      <c r="J34" s="35" t="s">
        <v>10</v>
      </c>
      <c r="K34" s="35"/>
      <c r="L34" s="23"/>
      <c r="M34" s="23"/>
      <c r="N34" s="23"/>
      <c r="O34" s="23"/>
      <c r="P34" s="23"/>
      <c r="Q34" s="24"/>
    </row>
  </sheetData>
  <mergeCells count="36">
    <mergeCell ref="A2:Q2"/>
    <mergeCell ref="A5:E5"/>
    <mergeCell ref="A28:E28"/>
    <mergeCell ref="A27:E27"/>
    <mergeCell ref="A16:E16"/>
    <mergeCell ref="B17:E17"/>
    <mergeCell ref="B18:E18"/>
    <mergeCell ref="A23:E23"/>
    <mergeCell ref="B24:E24"/>
    <mergeCell ref="A19:E19"/>
    <mergeCell ref="B21:E21"/>
    <mergeCell ref="A20:E20"/>
    <mergeCell ref="A25:E25"/>
    <mergeCell ref="A26:E26"/>
    <mergeCell ref="C31:D31"/>
    <mergeCell ref="A3:C3"/>
    <mergeCell ref="A4:C4"/>
    <mergeCell ref="D3:Q3"/>
    <mergeCell ref="D4:Q4"/>
    <mergeCell ref="Q5:Q6"/>
    <mergeCell ref="F5:P5"/>
    <mergeCell ref="B22:E22"/>
    <mergeCell ref="A6:E6"/>
    <mergeCell ref="A34:D34"/>
    <mergeCell ref="C33:D33"/>
    <mergeCell ref="C32:D32"/>
    <mergeCell ref="A29:E29"/>
    <mergeCell ref="C30:D30"/>
    <mergeCell ref="A30:B32"/>
    <mergeCell ref="P32:P33"/>
    <mergeCell ref="J34:K34"/>
    <mergeCell ref="E30:Q30"/>
    <mergeCell ref="E31:Q31"/>
    <mergeCell ref="E32:N32"/>
    <mergeCell ref="E33:N33"/>
    <mergeCell ref="E34:H34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408fee-ffed-4585-bd51-a5a21b6506b9">
      <Terms xmlns="http://schemas.microsoft.com/office/infopath/2007/PartnerControls"/>
    </lcf76f155ced4ddcb4097134ff3c332f>
    <TaxCatchAll xmlns="f13f28e0-b21b-403e-ab17-68fd7fb430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4014822DFB5148AB7B4C9F46112BAC" ma:contentTypeVersion="15" ma:contentTypeDescription="新しいドキュメントを作成します。" ma:contentTypeScope="" ma:versionID="6407e97a4c71b9b4791c93aedfbbb344">
  <xsd:schema xmlns:xsd="http://www.w3.org/2001/XMLSchema" xmlns:xs="http://www.w3.org/2001/XMLSchema" xmlns:p="http://schemas.microsoft.com/office/2006/metadata/properties" xmlns:ns2="f13f28e0-b21b-403e-ab17-68fd7fb430dc" xmlns:ns3="7e408fee-ffed-4585-bd51-a5a21b6506b9" targetNamespace="http://schemas.microsoft.com/office/2006/metadata/properties" ma:root="true" ma:fieldsID="07f8e34514b6d151ad3dab5e2c48e6f5" ns2:_="" ns3:_="">
    <xsd:import namespace="f13f28e0-b21b-403e-ab17-68fd7fb430dc"/>
    <xsd:import namespace="7e408fee-ffed-4585-bd51-a5a21b6506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f28e0-b21b-403e-ab17-68fd7fb430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f212cc-3afa-4c3c-bbd7-975c581f08b4}" ma:internalName="TaxCatchAll" ma:showField="CatchAllData" ma:web="f13f28e0-b21b-403e-ab17-68fd7fb43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8fee-ffed-4585-bd51-a5a21b650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4a9080-d7e5-4685-be7f-177cae006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AFF7F0-A57C-47E2-9B7C-D2C61741FA47}">
  <ds:schemaRefs>
    <ds:schemaRef ds:uri="http://schemas.microsoft.com/office/2006/metadata/properties"/>
    <ds:schemaRef ds:uri="http://schemas.microsoft.com/office/infopath/2007/PartnerControls"/>
    <ds:schemaRef ds:uri="7e408fee-ffed-4585-bd51-a5a21b6506b9"/>
    <ds:schemaRef ds:uri="f13f28e0-b21b-403e-ab17-68fd7fb430dc"/>
  </ds:schemaRefs>
</ds:datastoreItem>
</file>

<file path=customXml/itemProps2.xml><?xml version="1.0" encoding="utf-8"?>
<ds:datastoreItem xmlns:ds="http://schemas.openxmlformats.org/officeDocument/2006/customXml" ds:itemID="{65622E77-9148-4D6C-91D1-76841ECD6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AAAFA1-D8B4-4826-9C84-D52AE9F39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f28e0-b21b-403e-ab17-68fd7fb430dc"/>
    <ds:schemaRef ds:uri="7e408fee-ffed-4585-bd51-a5a21b650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川崎 宏則 (Kawasaki Hironori)</cp:lastModifiedBy>
  <cp:lastPrinted>2026-03-30T06:15:34Z</cp:lastPrinted>
  <dcterms:created xsi:type="dcterms:W3CDTF">2015-06-23T23:38:57Z</dcterms:created>
  <dcterms:modified xsi:type="dcterms:W3CDTF">2026-04-02T10:13:35Z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0x010100834014822DFB5148AB7B4C9F46112BAC</vt:lpwstr>
  </property>
</Properties>
</file>